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50" windowHeight="12400" tabRatio="776" activeTab="3"/>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4三公" sheetId="97" r:id="rId29"/>
    <sheet name="28-涪陵区2024年债务使用情况" sheetId="100" r:id="rId30"/>
    <sheet name="29-2025新增债券安排" sheetId="101" r:id="rId31"/>
  </sheets>
  <definedNames>
    <definedName name="_xlnm._FilterDatabase" localSheetId="3" hidden="1">'02-2024公共本级支出功能 '!$A$6:$B$537</definedName>
    <definedName name="_xlnm._FilterDatabase" localSheetId="7" hidden="1">'6-2024基金支出'!$A$4:$E$49</definedName>
    <definedName name="_xlnm._FilterDatabase" localSheetId="15" hidden="1">'14-2025公共本级支出功能 '!$A$5:$B$520</definedName>
    <definedName name="_xlnm._FilterDatabase" localSheetId="21" hidden="1">'20-2025基金支出'!$A$4:$I$49</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'!$A$1:$B$537</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'!$A$1:$B$520</definedName>
    <definedName name="_xlnm.Print_Area" localSheetId="16">'15-2025公共基本和项目 '!$A$1:$D$33</definedName>
    <definedName name="_xlnm.Print_Area" localSheetId="17">'16-2025公共本级基本支出'!$A$1:$B$34</definedName>
    <definedName name="_xlnm.Print_Area" localSheetId="18">'17-2025公共转移支付分地区'!$A$1:$D$34</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'27-2024三公'!$A$1:$F$7</definedName>
    <definedName name="_xlnm.Print_Area" localSheetId="6">'5-2024基金平衡'!$A$1:$L$30</definedName>
    <definedName name="_xlnm.Print_Area" localSheetId="7">'6-2024基金支出'!$A$1:$B$49</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'28-涪陵区2024年债务使用情况'!$4:$4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<sst xmlns="http://schemas.openxmlformats.org/spreadsheetml/2006/main" count="2046" uniqueCount="958">
  <si>
    <t>附件一（续）</t>
  </si>
  <si>
    <t>涪陵区崇义街道2024年预算执行情况和
2025年预算</t>
  </si>
  <si>
    <t>目    录</t>
  </si>
  <si>
    <t>一、2024年预算执行</t>
  </si>
  <si>
    <t>1、一般公共预算</t>
  </si>
  <si>
    <t>表1：2024年本级一般公共预算收支执行表</t>
  </si>
  <si>
    <t>表2：2024年本级一般公共预算本级支出执行表</t>
  </si>
  <si>
    <t>表3：2024年本级一般公共预算转移支付支出执行表（分地区）</t>
  </si>
  <si>
    <t>表4：2024年本级一般公共预算转移支付支出执行表（分项目）</t>
  </si>
  <si>
    <t>2、政府性基金预算</t>
  </si>
  <si>
    <t>表5：2024年本级政府性基金预算收支执行表</t>
  </si>
  <si>
    <t>表6：2024年本级政府性基金预算本级支出执行表</t>
  </si>
  <si>
    <t>表7：2024年本级政府性基金转移支付收支执行表</t>
  </si>
  <si>
    <t>表8：2024年本级政府性基金转移支付支出执行表（分地区）</t>
  </si>
  <si>
    <t>表9：2024年本级政府性基金转移支付支出执行表（分项目）</t>
  </si>
  <si>
    <t>3、国有资本经营预算</t>
  </si>
  <si>
    <t>表10：2024年本级国有资本经营预算收支执行表</t>
  </si>
  <si>
    <t>4、社会保险基金预算</t>
  </si>
  <si>
    <t>表11：2024年全街社会保险基金预算收支执行表</t>
  </si>
  <si>
    <t>表12：2024年全街社会保险基金预算结余执行表</t>
  </si>
  <si>
    <t>二、2025年预算安排</t>
  </si>
  <si>
    <t xml:space="preserve">表13：2025年本级一般公共预算收支预算表 </t>
  </si>
  <si>
    <t xml:space="preserve">表14：2025年本级一般公共预算本级支出预算表 </t>
  </si>
  <si>
    <t>表15：2025年本级一般公共预算本级支出预算表
     （按功能分类科目的基本支出和项目支出）</t>
  </si>
  <si>
    <t>表16：2025年本级一般公共预算本级基本支出预算表 
      （按经济分类科目）</t>
  </si>
  <si>
    <t>表17：2025年本级一般公共预算转移支付支出预算表（分地区）</t>
  </si>
  <si>
    <t>表18：2025年本级一般公共预算转移支付支出预算表（分项目）</t>
  </si>
  <si>
    <t xml:space="preserve">表19：2025年本级政府性基金预算收支预算表 </t>
  </si>
  <si>
    <t xml:space="preserve">表20：2025年本级政府性基金预算本级支出预算表 </t>
  </si>
  <si>
    <t>表21：2025年本级政府性基金预算转移支付收支预算表</t>
  </si>
  <si>
    <t>表22：2025年本级政府性基金预算转移支付支出预算表（分地区）</t>
  </si>
  <si>
    <t>表23：2025年本级政府性基金预算转移支付支出预算表（分项目）</t>
  </si>
  <si>
    <t xml:space="preserve">表24：2025年本级国有资本经营预算收支预算表 </t>
  </si>
  <si>
    <t>表25：2025年全街社会保险基金预算收支预算表</t>
  </si>
  <si>
    <t>表26：2025年全街社会保险基金预算结余预算表</t>
  </si>
  <si>
    <t>5、“三公”经费预算</t>
  </si>
  <si>
    <t>表27：2025年本级“三公”经费预算表</t>
  </si>
  <si>
    <t>三、债务管控情况</t>
  </si>
  <si>
    <t>表28：涪陵区崇义街道2024年地方政府债券使用情况表</t>
  </si>
  <si>
    <t>表29：涪陵区崇义街道2025年地方政府债券资金安排表</t>
  </si>
  <si>
    <t>表1</t>
  </si>
  <si>
    <t>2024年本级一般公共预算收支执行表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</si>
  <si>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</si>
  <si>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</si>
  <si>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</si>
  <si>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</si>
  <si>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</si>
  <si>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</si>
  <si>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</si>
  <si>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</si>
  <si>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</si>
  <si>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</si>
  <si>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</si>
  <si>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</si>
  <si>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</si>
  <si>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</si>
  <si>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</si>
  <si>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</si>
  <si>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</si>
  <si>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</si>
  <si>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</si>
  <si>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</si>
  <si>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</si>
  <si>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</si>
  <si>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</si>
  <si>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</si>
  <si>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</si>
  <si>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</si>
  <si>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</si>
  <si>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</si>
  <si>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</si>
  <si>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</si>
  <si>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</si>
  <si>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</si>
  <si>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</si>
  <si>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</si>
  <si>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</si>
  <si>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</si>
  <si>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</si>
  <si>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</si>
  <si>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</si>
  <si>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</si>
  <si>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</si>
  <si>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</si>
  <si>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</si>
  <si>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</si>
  <si>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</si>
  <si>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</si>
  <si>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</si>
  <si>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</si>
  <si>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</si>
  <si>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</si>
  <si>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</si>
  <si>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</si>
  <si>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</si>
  <si>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</si>
  <si>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</si>
  <si>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</si>
  <si>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</si>
  <si>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</si>
  <si>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</si>
  <si>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</si>
  <si>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</si>
  <si>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</si>
  <si>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</si>
  <si>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</si>
  <si>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</si>
  <si>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</si>
  <si>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</si>
  <si>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</si>
  <si>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</si>
  <si>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</si>
  <si>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</si>
  <si>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</si>
  <si>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</si>
  <si>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</si>
  <si>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</si>
  <si>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</si>
  <si>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</si>
  <si>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</si>
  <si>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</si>
  <si>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</si>
  <si>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</si>
  <si>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</si>
  <si>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</si>
  <si>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</si>
  <si>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</si>
  <si>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2024年本级一般公共预算本级支出执行表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</si>
  <si>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</si>
  <si>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</si>
  <si>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</si>
  <si>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</si>
  <si>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</si>
  <si>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</si>
  <si>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</si>
  <si>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</si>
  <si>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</si>
  <si>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</si>
  <si>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</si>
  <si>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</si>
  <si>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</si>
  <si>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</si>
  <si>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</si>
  <si>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</si>
  <si>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</si>
  <si>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</si>
  <si>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</si>
  <si>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</si>
  <si>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</si>
  <si>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</si>
  <si>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</si>
  <si>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</si>
  <si>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</si>
  <si>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</si>
  <si>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</si>
  <si>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</si>
  <si>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</si>
  <si>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</si>
  <si>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</si>
  <si>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</si>
  <si>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</si>
  <si>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</si>
  <si>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</si>
  <si>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</si>
  <si>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</si>
  <si>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</si>
  <si>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</si>
  <si>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</si>
  <si>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</si>
  <si>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</si>
  <si>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</si>
  <si>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</si>
  <si>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</si>
  <si>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</si>
  <si>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</si>
  <si>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</si>
  <si>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</si>
  <si>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</si>
  <si>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</si>
  <si>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</si>
  <si>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</si>
  <si>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</si>
  <si>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</si>
  <si>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</si>
  <si>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其他国防动员支出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</si>
  <si>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</si>
  <si>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</si>
  <si>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</si>
  <si>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</si>
  <si>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</si>
  <si>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</si>
  <si>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</si>
  <si>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</si>
  <si>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</si>
  <si>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</si>
  <si>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</si>
  <si>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</si>
  <si>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</si>
  <si>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</si>
  <si>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</si>
  <si>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</si>
  <si>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</si>
  <si>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</si>
  <si>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</si>
  <si>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</si>
  <si>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</si>
  <si>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</si>
  <si>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</si>
  <si>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</si>
  <si>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</si>
  <si>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</si>
  <si>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</si>
  <si>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</si>
  <si>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</si>
  <si>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</si>
  <si>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</si>
  <si>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</si>
  <si>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</si>
  <si>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</si>
  <si>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</si>
  <si>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</si>
  <si>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</si>
  <si>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</si>
  <si>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</si>
  <si>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</si>
  <si>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</si>
  <si>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</si>
  <si>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</si>
  <si>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</si>
  <si>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</si>
  <si>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</si>
  <si>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</si>
  <si>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</si>
  <si>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</si>
  <si>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</si>
  <si>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</si>
  <si>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</si>
  <si>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</si>
  <si>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</si>
  <si>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</si>
  <si>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</si>
  <si>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</si>
  <si>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</si>
  <si>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</si>
  <si>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</si>
  <si>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</si>
  <si>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</si>
  <si>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</si>
  <si>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</si>
  <si>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</si>
  <si>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</si>
  <si>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</si>
  <si>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</si>
  <si>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</si>
  <si>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</si>
  <si>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</si>
  <si>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</si>
  <si>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</si>
  <si>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</si>
  <si>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</si>
  <si>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</si>
  <si>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</si>
  <si>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</si>
  <si>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</si>
  <si>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</si>
  <si>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</si>
  <si>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</si>
  <si>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</si>
  <si>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</si>
  <si>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</si>
  <si>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</si>
  <si>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</si>
  <si>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</si>
  <si>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</si>
  <si>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</si>
  <si>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</si>
  <si>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</si>
  <si>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</si>
  <si>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</si>
  <si>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</si>
  <si>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</si>
  <si>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</si>
  <si>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</si>
  <si>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</si>
  <si>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</si>
  <si>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</si>
  <si>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</si>
  <si>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</si>
  <si>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</si>
  <si>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</si>
  <si>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</si>
  <si>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</si>
  <si>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</si>
  <si>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</si>
  <si>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</si>
  <si>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</si>
  <si>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</si>
  <si>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</si>
  <si>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</si>
  <si>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</si>
  <si>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</si>
  <si>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</si>
  <si>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</si>
  <si>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</si>
  <si>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</si>
  <si>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</si>
  <si>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</si>
  <si>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</si>
  <si>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</si>
  <si>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</si>
  <si>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</si>
  <si>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</si>
  <si>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</si>
  <si>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</si>
  <si>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</si>
  <si>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</si>
  <si>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</si>
  <si>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</si>
  <si>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</si>
  <si>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</si>
  <si>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</si>
  <si>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</si>
  <si>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</si>
  <si>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</si>
  <si>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</si>
  <si>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</si>
  <si>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</si>
  <si>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</si>
  <si>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</si>
  <si>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</si>
  <si>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</si>
  <si>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</si>
  <si>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</si>
  <si>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</si>
  <si>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</si>
  <si>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</si>
  <si>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</si>
  <si>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</si>
  <si>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</si>
  <si>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</si>
  <si>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</si>
  <si>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</si>
  <si>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</si>
  <si>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</si>
  <si>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</si>
  <si>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</si>
  <si>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</si>
  <si>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</si>
  <si>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</si>
  <si>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</si>
  <si>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</si>
  <si>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</si>
  <si>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</si>
  <si>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</si>
  <si>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</si>
  <si>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</si>
  <si>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</si>
  <si>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</si>
  <si>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</si>
  <si>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</si>
  <si>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</si>
  <si>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</si>
  <si>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</si>
  <si>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</si>
  <si>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</si>
  <si>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</si>
  <si>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</si>
  <si>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</si>
  <si>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</si>
  <si>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</si>
  <si>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</si>
  <si>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</si>
  <si>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</si>
  <si>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</si>
  <si>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</si>
  <si>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</si>
  <si>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</si>
  <si>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</si>
  <si>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</si>
  <si>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</si>
  <si>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</si>
  <si>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</si>
  <si>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</si>
  <si>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</si>
  <si>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</si>
  <si>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</si>
  <si>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</si>
  <si>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</si>
  <si>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</si>
  <si>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</si>
  <si>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</si>
  <si>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</si>
  <si>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</si>
  <si>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</si>
  <si>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</si>
  <si>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</si>
  <si>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</si>
  <si>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</si>
  <si>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</si>
  <si>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</si>
  <si>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</si>
  <si>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</si>
  <si>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</si>
  <si>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</si>
  <si>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</si>
  <si>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</si>
  <si>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</si>
  <si>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</si>
  <si>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</si>
  <si>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</si>
  <si>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</si>
  <si>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</si>
  <si>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</si>
  <si>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</si>
  <si>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</si>
  <si>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</si>
  <si>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</si>
  <si>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</si>
  <si>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</si>
  <si>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</si>
  <si>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</si>
  <si>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</si>
  <si>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</si>
  <si>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</si>
  <si>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</si>
  <si>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</si>
  <si>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</si>
  <si>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</si>
  <si>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</si>
  <si>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</si>
  <si>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</si>
  <si>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</si>
  <si>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</si>
  <si>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</si>
  <si>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</si>
  <si>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</si>
  <si>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</si>
  <si>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</si>
  <si>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</si>
  <si>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</si>
  <si>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</si>
  <si>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</si>
  <si>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</si>
  <si>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</si>
  <si>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</si>
  <si>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</si>
  <si>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</si>
  <si>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</si>
  <si>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</si>
  <si>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</si>
  <si>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</si>
  <si>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</si>
  <si>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</si>
  <si>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</si>
  <si>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</si>
  <si>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</si>
  <si>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</si>
  <si>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</si>
  <si>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</si>
  <si>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</si>
  <si>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</si>
  <si>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</si>
  <si>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</si>
  <si>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</si>
  <si>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</si>
  <si>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</si>
  <si>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</si>
  <si>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</si>
  <si>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</si>
  <si>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</si>
  <si>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</si>
  <si>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</si>
  <si>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</si>
  <si>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</si>
  <si>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</si>
  <si>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</si>
  <si>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</si>
  <si>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</si>
  <si>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</si>
  <si>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</si>
  <si>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</si>
  <si>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</si>
  <si>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</si>
  <si>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</si>
  <si>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</si>
  <si>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</si>
  <si>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</si>
  <si>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</si>
  <si>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</si>
  <si>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</si>
  <si>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</si>
  <si>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</si>
  <si>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</si>
  <si>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</si>
  <si>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</si>
  <si>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</si>
  <si>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</si>
  <si>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</si>
  <si>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</si>
  <si>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</si>
  <si>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</si>
  <si>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</si>
  <si>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</si>
  <si>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</si>
  <si>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</si>
  <si>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</si>
  <si>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</si>
  <si>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</si>
  <si>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</si>
  <si>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</si>
  <si>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</si>
  <si>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</si>
  <si>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</si>
  <si>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</si>
  <si>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</si>
  <si>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</si>
  <si>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</si>
  <si>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</si>
  <si>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</si>
  <si>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</si>
  <si>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</si>
  <si>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</si>
  <si>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</si>
  <si>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</si>
  <si>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</si>
  <si>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</si>
  <si>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</si>
  <si>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</si>
  <si>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</si>
  <si>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</si>
  <si>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</si>
  <si>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</si>
  <si>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</si>
  <si>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</si>
  <si>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</si>
  <si>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</si>
  <si>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</si>
  <si>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</si>
  <si>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</si>
  <si>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</si>
  <si>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</si>
  <si>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</si>
  <si>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</si>
  <si>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</si>
  <si>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</si>
  <si>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</si>
  <si>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2024年本级一般公共预算转移支付支出执行表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</si>
  <si>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</si>
  <si>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</si>
  <si>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</si>
  <si>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</si>
  <si>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</si>
  <si>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</si>
  <si>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</si>
  <si>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</si>
  <si>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</si>
  <si>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</si>
  <si>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</si>
  <si>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</si>
  <si>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</si>
  <si>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</si>
  <si>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</si>
  <si>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</si>
  <si>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</si>
  <si>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</si>
  <si>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</si>
  <si>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</si>
  <si>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</si>
  <si>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</si>
  <si>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</si>
  <si>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</si>
  <si>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</si>
  <si>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</si>
  <si>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</si>
  <si>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</si>
  <si>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</si>
  <si>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</si>
  <si>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</si>
  <si>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</si>
  <si>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</si>
  <si>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</si>
  <si>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</si>
  <si>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</si>
  <si>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</si>
  <si>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</si>
  <si>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</si>
  <si>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</si>
  <si>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</si>
  <si>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</si>
  <si>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</si>
  <si>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</si>
  <si>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</si>
  <si>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</si>
  <si>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</si>
  <si>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</si>
  <si>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</si>
  <si>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</si>
  <si>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</si>
  <si>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</si>
  <si>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</si>
  <si>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</si>
  <si>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</si>
  <si>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</si>
  <si>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</si>
  <si>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</si>
  <si>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2024年本级政府性基金预算收支执行表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</si>
  <si>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</si>
  <si>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</si>
  <si>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</si>
  <si>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</si>
  <si>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</si>
  <si>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</si>
  <si>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</si>
  <si>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</si>
  <si>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</si>
  <si>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</si>
  <si>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</si>
  <si>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</si>
  <si>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</si>
  <si>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</si>
  <si>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</si>
  <si>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</si>
  <si>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</si>
  <si>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</si>
  <si>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</si>
  <si>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</si>
  <si>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</si>
  <si>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</si>
  <si>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</si>
  <si>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</si>
  <si>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</si>
  <si>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</si>
  <si>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</si>
  <si>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</si>
  <si>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</si>
  <si>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</si>
  <si>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</si>
  <si>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2024年本级政府性基金预算本级支出执行表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</si>
  <si>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</si>
  <si>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</si>
  <si>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</si>
  <si>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</si>
  <si>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</si>
  <si>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</si>
  <si>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</si>
  <si>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</si>
  <si>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</si>
  <si>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</si>
  <si>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</si>
  <si>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</si>
  <si>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</si>
  <si>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</si>
  <si>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</si>
  <si>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</si>
  <si>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</si>
  <si>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</si>
  <si>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</si>
  <si>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</si>
  <si>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</si>
  <si>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</si>
  <si>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</si>
  <si>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</si>
  <si>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</si>
  <si>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</si>
  <si>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</si>
  <si>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</si>
  <si>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</si>
  <si>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</si>
  <si>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</si>
  <si>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</si>
  <si>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</si>
  <si>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</si>
  <si>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</si>
  <si>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</si>
  <si>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</si>
  <si>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</si>
  <si>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</si>
  <si>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2024年本级政府性基金转移支付收支执行表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</si>
  <si>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</si>
  <si>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</si>
  <si>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</si>
  <si>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</si>
  <si>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</si>
  <si>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</si>
  <si>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</si>
  <si>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</si>
  <si>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</si>
  <si>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</si>
  <si>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</si>
  <si>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</si>
  <si>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</si>
  <si>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</si>
  <si>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2024年本级政府性基金转移支付支出执行表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</si>
  <si>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</si>
  <si>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</si>
  <si>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</si>
  <si>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</si>
  <si>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</si>
  <si>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</si>
  <si>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</si>
  <si>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</si>
  <si>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</si>
  <si>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</si>
  <si>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</si>
  <si>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</si>
  <si>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</si>
  <si>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</si>
  <si>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</si>
  <si>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</si>
  <si>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</si>
  <si>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</si>
  <si>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</si>
  <si>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</si>
  <si>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</si>
  <si>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</si>
  <si>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</si>
  <si>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</si>
  <si>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</si>
  <si>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</si>
  <si>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</si>
  <si>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</si>
  <si>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</si>
  <si>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</si>
  <si>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</si>
  <si>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</si>
  <si>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</si>
  <si>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</si>
  <si>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</si>
  <si>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</si>
  <si>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2024年全街社会保险基金预算收支执行表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</si>
  <si>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</si>
  <si>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</si>
  <si>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</si>
  <si>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</si>
  <si>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</si>
  <si>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</si>
  <si>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</si>
  <si>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</si>
  <si>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</si>
  <si>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</si>
  <si>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</si>
  <si>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</si>
  <si>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</si>
  <si>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</si>
  <si>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</si>
  <si>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</si>
  <si>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</si>
  <si>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</si>
  <si>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</si>
  <si>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</si>
  <si>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2024年全街社会保险基金预算结余执行表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</si>
  <si>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</si>
  <si>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</si>
  <si>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</si>
  <si>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</si>
  <si>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</si>
  <si>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</si>
  <si>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</si>
  <si>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</si>
  <si>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</si>
  <si>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</si>
  <si>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</si>
  <si>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</si>
  <si>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</si>
  <si>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</si>
  <si>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</si>
  <si>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</si>
  <si>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</si>
  <si>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</si>
  <si>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</si>
  <si>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</si>
  <si>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2025年本级一般公共预算收支预算表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</si>
  <si>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</si>
  <si>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</si>
  <si>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</si>
  <si>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</si>
  <si>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</si>
  <si>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2025年本级一般公共预算本级支出预算表 </t>
  </si>
  <si>
    <t>预  算  数</t>
  </si>
  <si>
    <t>政府办公厅（室）及相关机构事务</t>
  </si>
  <si>
    <t>其他政府办公厅（室）及相关机构事务支出</t>
  </si>
  <si>
    <t>党委办公厅（室）及相关机构事务</t>
  </si>
  <si>
    <t>兵役征集</t>
  </si>
  <si>
    <t>民兵</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</si>
  <si>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</si>
  <si>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</si>
  <si>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</si>
  <si>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</si>
  <si>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</si>
  <si>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</si>
  <si>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</si>
  <si>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</si>
  <si>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</si>
  <si>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</si>
  <si>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</si>
  <si>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</si>
  <si>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</si>
  <si>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</si>
  <si>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</si>
  <si>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</si>
  <si>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</si>
  <si>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</si>
  <si>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</si>
  <si>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</si>
  <si>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</si>
  <si>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</si>
  <si>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</si>
  <si>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</si>
  <si>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</si>
  <si>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</si>
  <si>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</si>
  <si>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</si>
  <si>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</si>
  <si>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</si>
  <si>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</si>
  <si>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</si>
  <si>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</si>
  <si>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</si>
  <si>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</si>
  <si>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</si>
  <si>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</si>
  <si>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</si>
  <si>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2025年本级一般公共预算本级基本支出预算表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</si>
  <si>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</si>
  <si>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</si>
  <si>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</si>
  <si>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</si>
  <si>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</si>
  <si>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</si>
  <si>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</si>
  <si>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</si>
  <si>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</si>
  <si>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</si>
  <si>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</si>
  <si>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</si>
  <si>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</si>
  <si>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</si>
  <si>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</si>
  <si>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</si>
  <si>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</si>
  <si>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</si>
  <si>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</si>
  <si>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</si>
  <si>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</si>
  <si>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</si>
  <si>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</si>
  <si>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</si>
  <si>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</si>
  <si>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</si>
  <si>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</si>
  <si>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</si>
  <si>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</si>
  <si>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</si>
  <si>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</si>
  <si>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</si>
  <si>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2025年本级一般公共预算转移支付支出预算表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</si>
  <si>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</si>
  <si>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</si>
  <si>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</si>
  <si>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</si>
  <si>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</si>
  <si>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</si>
  <si>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</si>
  <si>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</si>
  <si>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</si>
  <si>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</si>
  <si>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</si>
  <si>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</si>
  <si>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</si>
  <si>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</si>
  <si>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</si>
  <si>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</si>
  <si>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</si>
  <si>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</si>
  <si>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</si>
  <si>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</si>
  <si>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2025年本级政府性基金预算收支预算表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</si>
  <si>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</si>
  <si>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</si>
  <si>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</si>
  <si>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</si>
  <si>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</si>
  <si>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</si>
  <si>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</si>
  <si>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</si>
  <si>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</si>
  <si>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</si>
  <si>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</si>
  <si>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</si>
  <si>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</si>
  <si>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</si>
  <si>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2025年本级政府性基金预算本级支出预算表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</si>
  <si>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</si>
  <si>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</si>
  <si>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</si>
  <si>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</si>
  <si>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</si>
  <si>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</si>
  <si>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</si>
  <si>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</si>
  <si>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2025年本级政府性基金转移支付收支预算表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</si>
  <si>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</si>
  <si>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</si>
  <si>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</si>
  <si>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</si>
  <si>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</si>
  <si>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</si>
  <si>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2025年本级政府性基金预算转移支付支出预算表 </t>
  </si>
  <si>
    <t>乡      镇</t>
  </si>
  <si>
    <t>表23</t>
  </si>
  <si>
    <t>9.国家重大水利工程建设基金</t>
  </si>
  <si>
    <t>表24</t>
  </si>
  <si>
    <t xml:space="preserve">2025年本级国有资本经营预算收支预算表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</si>
  <si>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</si>
  <si>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</si>
  <si>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</si>
  <si>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</si>
  <si>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</si>
  <si>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</si>
  <si>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</si>
  <si>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</si>
  <si>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</si>
  <si>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</si>
  <si>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</si>
  <si>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</si>
  <si>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2025年全街社会保险基金预算收支预算表</t>
  </si>
  <si>
    <t>备注：社会保险基金实行全市统筹的财政体制，相关数据由全市统一编制并向社会公开，我街以空表列示。</t>
  </si>
  <si>
    <t>表26</t>
  </si>
  <si>
    <t>2025年全街社会保险基金预算结余预算表</t>
  </si>
  <si>
    <t>2023年执行数</t>
  </si>
  <si>
    <t>2025年预算数</t>
  </si>
  <si>
    <t>执行数为上年
执行数的%</t>
  </si>
  <si>
    <t>表27</t>
  </si>
  <si>
    <t>2025年本级“三公”经费预算表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</si>
  <si>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</si>
  <si>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</si>
  <si>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</si>
  <si>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</si>
  <si>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</si>
  <si>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</si>
  <si>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</si>
  <si>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</si>
  <si>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涪陵区崇义街道2024年地方政府债券使用情况表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</si>
  <si>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</si>
  <si>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</si>
  <si>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</si>
  <si>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</si>
  <si>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</si>
  <si>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</si>
  <si>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</si>
  <si>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</si>
  <si>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</si>
  <si>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</si>
  <si>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</si>
  <si>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涪陵区崇义街道2025年年初新增地方政府债券资金安排表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</si>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</sst>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4" borderId="10" applyNumberFormat="0" applyAlignment="0" applyProtection="0">
      <alignment vertical="center"/>
    </xf>
    <xf numFmtId="0" fontId="71" fillId="5" borderId="11" applyNumberFormat="0" applyAlignment="0" applyProtection="0">
      <alignment vertical="center"/>
    </xf>
    <xf numFmtId="0" fontId="72" fillId="5" borderId="10" applyNumberFormat="0" applyAlignment="0" applyProtection="0">
      <alignment vertical="center"/>
    </xf>
    <xf numFmtId="0" fontId="73" fillId="6"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15" fillId="0" borderId="0">
      <alignment vertical="center"/>
    </xf>
    <xf numFmtId="0" fontId="81" fillId="34" borderId="15" applyNumberFormat="0" applyAlignment="0" applyProtection="0">
      <alignment vertical="center"/>
    </xf>
    <xf numFmtId="0" fontId="82"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0" fillId="0" borderId="0">
      <alignment vertical="center"/>
    </xf>
    <xf numFmtId="0" fontId="84" fillId="34" borderId="17" applyNumberFormat="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5" borderId="0" applyNumberFormat="0" applyBorder="0" applyAlignment="0" applyProtection="0">
      <alignment vertical="center"/>
    </xf>
    <xf numFmtId="0" fontId="17" fillId="0" borderId="0">
      <alignment vertical="center"/>
    </xf>
    <xf numFmtId="0" fontId="17" fillId="0" borderId="0">
      <alignment vertical="center"/>
    </xf>
    <xf numFmtId="0" fontId="41"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9" fillId="0" borderId="0">
      <alignment vertical="center"/>
    </xf>
    <xf numFmtId="0" fontId="17" fillId="0" borderId="0"/>
    <xf numFmtId="0" fontId="17" fillId="0" borderId="0"/>
    <xf numFmtId="0" fontId="17" fillId="0" borderId="0"/>
    <xf numFmtId="0" fontId="90" fillId="37" borderId="15" applyNumberFormat="0" applyAlignment="0" applyProtection="0">
      <alignment vertical="center"/>
    </xf>
    <xf numFmtId="0" fontId="0" fillId="0" borderId="0">
      <alignment vertical="center"/>
    </xf>
    <xf numFmtId="0" fontId="3" fillId="0" borderId="0">
      <alignment vertical="center"/>
    </xf>
    <xf numFmtId="0" fontId="41" fillId="0" borderId="0"/>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17" fillId="38" borderId="20" applyNumberFormat="0" applyFont="0" applyAlignment="0" applyProtection="0">
      <alignment vertical="center"/>
    </xf>
    <xf numFmtId="0" fontId="3" fillId="0" borderId="0">
      <alignment vertical="center"/>
    </xf>
    <xf numFmtId="0" fontId="3" fillId="0" borderId="0">
      <alignment vertical="center"/>
    </xf>
    <xf numFmtId="0" fontId="41" fillId="0" borderId="0"/>
    <xf numFmtId="0" fontId="17" fillId="0" borderId="0">
      <alignment vertical="center"/>
    </xf>
    <xf numFmtId="0" fontId="91" fillId="39" borderId="0" applyNumberFormat="0" applyBorder="0" applyAlignment="0" applyProtection="0">
      <alignment vertical="center"/>
    </xf>
    <xf numFmtId="0" fontId="92" fillId="0" borderId="21" applyNumberFormat="0" applyFill="0" applyAlignment="0" applyProtection="0">
      <alignment vertical="center"/>
    </xf>
    <xf numFmtId="0" fontId="93" fillId="40"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63">
    <xf numFmtId="0" fontId="0" fillId="0" borderId="0" xfId="0">
      <alignment vertical="center"/>
    </xf>
    <xf numFmtId="0" fontId="1" fillId="0" borderId="0" xfId="100" applyFont="1" applyFill="1" applyAlignment="1">
      <alignment vertical="center"/>
    </xf>
    <xf numFmtId="0" fontId="2" fillId="0" borderId="0" xfId="100" applyFont="1" applyFill="1" applyAlignment="1">
      <alignment vertical="center"/>
    </xf>
    <xf numFmtId="0" fontId="3" fillId="0" borderId="0" xfId="100" applyFont="1" applyFill="1" applyAlignment="1">
      <alignment vertical="center"/>
    </xf>
    <xf numFmtId="0" fontId="4" fillId="0" borderId="0" xfId="63" applyFont="1" applyFill="1" applyAlignment="1"/>
    <xf numFmtId="0" fontId="5" fillId="0" borderId="0" xfId="100" applyFont="1" applyFill="1" applyBorder="1" applyAlignment="1">
      <alignment horizontal="center" vertical="center" wrapText="1"/>
    </xf>
    <xf numFmtId="0" fontId="6" fillId="0" borderId="0" xfId="100" applyFont="1" applyFill="1" applyBorder="1" applyAlignment="1">
      <alignment horizontal="right" vertical="center" wrapText="1"/>
    </xf>
    <xf numFmtId="0" fontId="7" fillId="0" borderId="1" xfId="100"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left" vertical="center" wrapText="1"/>
    </xf>
    <xf numFmtId="0" fontId="8" fillId="0" borderId="1" xfId="100" applyFont="1" applyFill="1" applyBorder="1" applyAlignment="1">
      <alignment vertical="center" wrapText="1"/>
    </xf>
    <xf numFmtId="176" fontId="8" fillId="0" borderId="1" xfId="100" applyNumberFormat="1" applyFont="1" applyFill="1" applyBorder="1" applyAlignment="1">
      <alignment vertical="center" wrapText="1"/>
    </xf>
    <xf numFmtId="10" fontId="3" fillId="0" borderId="0" xfId="100" applyNumberFormat="1" applyFont="1" applyFill="1" applyAlignment="1">
      <alignment vertical="center"/>
    </xf>
    <xf numFmtId="0" fontId="6" fillId="0" borderId="0" xfId="100"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3" applyFont="1" applyFill="1" applyAlignment="1">
      <alignment horizontal="center" vertical="center"/>
    </xf>
    <xf numFmtId="0" fontId="4" fillId="2" borderId="0" xfId="73" applyFont="1" applyFill="1" applyAlignment="1">
      <alignment vertical="center"/>
    </xf>
    <xf numFmtId="0" fontId="4" fillId="2" borderId="0" xfId="73"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3"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3" applyFont="1" applyFill="1" applyAlignment="1">
      <alignment vertical="center" wrapText="1"/>
    </xf>
    <xf numFmtId="10" fontId="4" fillId="2" borderId="0" xfId="73" applyNumberFormat="1" applyFont="1" applyFill="1" applyBorder="1" applyAlignment="1">
      <alignment horizontal="right" vertical="center" wrapText="1"/>
    </xf>
    <xf numFmtId="0" fontId="4" fillId="2" borderId="0" xfId="73" applyFont="1" applyFill="1" applyBorder="1" applyAlignment="1">
      <alignment horizontal="center" vertical="center"/>
    </xf>
    <xf numFmtId="0" fontId="4" fillId="2" borderId="0" xfId="73" applyFont="1" applyFill="1" applyBorder="1" applyAlignment="1">
      <alignment vertical="center"/>
    </xf>
    <xf numFmtId="0" fontId="4" fillId="0" borderId="0" xfId="49" applyFont="1" applyAlignment="1"/>
    <xf numFmtId="0" fontId="15" fillId="0" borderId="0" xfId="49" applyAlignment="1"/>
    <xf numFmtId="0" fontId="16" fillId="2" borderId="0" xfId="73"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3" applyFont="1" applyFill="1" applyAlignment="1">
      <alignment horizontal="center" vertical="center"/>
    </xf>
    <xf numFmtId="179" fontId="24" fillId="2" borderId="0" xfId="66" applyNumberFormat="1" applyFont="1" applyFill="1" applyBorder="1" applyAlignment="1">
      <alignment horizontal="center" vertical="center"/>
    </xf>
    <xf numFmtId="0" fontId="24" fillId="2" borderId="0" xfId="66" applyFont="1" applyFill="1" applyBorder="1" applyAlignment="1">
      <alignment horizontal="center" vertical="center"/>
    </xf>
    <xf numFmtId="0" fontId="24" fillId="2" borderId="0" xfId="66" applyFont="1" applyFill="1" applyBorder="1" applyAlignment="1">
      <alignment vertical="center"/>
    </xf>
    <xf numFmtId="0" fontId="25" fillId="2" borderId="0" xfId="73" applyFont="1" applyFill="1" applyBorder="1" applyAlignment="1">
      <alignment horizontal="right" vertical="center"/>
    </xf>
    <xf numFmtId="0" fontId="18" fillId="2" borderId="1" xfId="73" applyFont="1" applyFill="1" applyBorder="1" applyAlignment="1">
      <alignment horizontal="center" vertical="center"/>
    </xf>
    <xf numFmtId="181" fontId="18" fillId="2" borderId="1" xfId="85" applyNumberFormat="1" applyFont="1" applyFill="1" applyBorder="1" applyAlignment="1" applyProtection="1">
      <alignment horizontal="center" vertical="center" wrapText="1"/>
      <protection locked="0"/>
    </xf>
    <xf numFmtId="0" fontId="18" fillId="2" borderId="1" xfId="66"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6" applyFont="1" applyFill="1" applyBorder="1" applyAlignment="1">
      <alignment horizontal="left" vertical="center"/>
    </xf>
    <xf numFmtId="181" fontId="25" fillId="2" borderId="1" xfId="73"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3" applyNumberFormat="1" applyFont="1" applyFill="1" applyBorder="1" applyAlignment="1">
      <alignment horizontal="left" vertical="center" indent="1"/>
    </xf>
    <xf numFmtId="181" fontId="25" fillId="2" borderId="1" xfId="73"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6" applyFont="1" applyFill="1" applyBorder="1" applyAlignment="1">
      <alignment horizontal="left" vertical="center"/>
    </xf>
    <xf numFmtId="0" fontId="25" fillId="2" borderId="0" xfId="58" applyFont="1" applyFill="1" applyAlignment="1">
      <alignment horizontal="left" vertical="center" wrapText="1"/>
    </xf>
    <xf numFmtId="0" fontId="0" fillId="2" borderId="0" xfId="58" applyFont="1" applyFill="1" applyAlignment="1">
      <alignment horizontal="left" vertical="center" wrapText="1"/>
    </xf>
    <xf numFmtId="0" fontId="30" fillId="2" borderId="0" xfId="87" applyFont="1" applyFill="1">
      <alignment vertical="center"/>
    </xf>
    <xf numFmtId="0" fontId="22" fillId="0" borderId="0" xfId="58" applyFont="1" applyFill="1" applyAlignment="1"/>
    <xf numFmtId="0" fontId="0" fillId="0" borderId="0" xfId="58" applyFill="1" applyAlignment="1"/>
    <xf numFmtId="181" fontId="0" fillId="0" borderId="0" xfId="58" applyNumberFormat="1" applyFill="1" applyAlignment="1">
      <alignment horizontal="center" vertical="center"/>
    </xf>
    <xf numFmtId="182" fontId="0" fillId="0" borderId="0" xfId="58" applyNumberFormat="1" applyFill="1" applyAlignment="1"/>
    <xf numFmtId="181" fontId="0" fillId="0" borderId="0" xfId="58" applyNumberFormat="1" applyFill="1" applyAlignment="1"/>
    <xf numFmtId="182" fontId="0" fillId="2" borderId="0" xfId="58" applyNumberFormat="1" applyFill="1" applyAlignment="1"/>
    <xf numFmtId="181" fontId="0" fillId="2" borderId="0" xfId="58" applyNumberFormat="1" applyFill="1" applyAlignment="1"/>
    <xf numFmtId="0" fontId="0" fillId="2" borderId="0" xfId="58" applyFill="1" applyBorder="1">
      <alignment vertical="center"/>
    </xf>
    <xf numFmtId="181" fontId="27" fillId="2" borderId="0" xfId="58" applyNumberFormat="1" applyFont="1" applyFill="1" applyAlignment="1">
      <alignment horizontal="center" vertical="center"/>
    </xf>
    <xf numFmtId="182" fontId="22" fillId="2" borderId="0" xfId="58" applyNumberFormat="1" applyFont="1" applyFill="1" applyAlignment="1"/>
    <xf numFmtId="0" fontId="25" fillId="2" borderId="0" xfId="58"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8" applyFont="1" applyFill="1" applyBorder="1" applyAlignment="1">
      <alignment vertical="center"/>
    </xf>
    <xf numFmtId="182" fontId="18" fillId="2" borderId="1" xfId="58"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8" applyNumberFormat="1" applyFont="1" applyFill="1" applyAlignment="1"/>
    <xf numFmtId="10" fontId="22" fillId="0" borderId="0" xfId="58" applyNumberFormat="1" applyFont="1" applyFill="1" applyAlignment="1"/>
    <xf numFmtId="3" fontId="14" fillId="0" borderId="1" xfId="0" applyNumberFormat="1" applyFont="1" applyFill="1" applyBorder="1" applyAlignment="1" applyProtection="1">
      <alignment horizontal="left" wrapText="1"/>
    </xf>
    <xf numFmtId="0" fontId="25" fillId="2" borderId="1" xfId="58" applyFont="1" applyFill="1" applyBorder="1" applyAlignment="1">
      <alignment vertical="center"/>
    </xf>
    <xf numFmtId="181" fontId="27" fillId="2" borderId="1" xfId="77" applyNumberFormat="1" applyFont="1" applyFill="1" applyBorder="1" applyAlignment="1">
      <alignment horizontal="right" vertical="center"/>
    </xf>
    <xf numFmtId="0" fontId="22" fillId="0" borderId="0" xfId="58" applyFont="1" applyFill="1" applyBorder="1" applyAlignment="1"/>
    <xf numFmtId="0" fontId="32" fillId="2" borderId="1" xfId="58" applyFont="1" applyFill="1" applyBorder="1" applyAlignment="1">
      <alignment vertical="center"/>
    </xf>
    <xf numFmtId="0" fontId="25" fillId="2" borderId="1" xfId="58" applyFont="1" applyFill="1" applyBorder="1" applyAlignment="1"/>
    <xf numFmtId="181" fontId="0" fillId="2" borderId="1" xfId="58" applyNumberFormat="1" applyFont="1" applyFill="1" applyBorder="1" applyAlignment="1">
      <alignment horizontal="right" vertical="center"/>
    </xf>
    <xf numFmtId="0" fontId="32" fillId="2" borderId="1" xfId="5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8"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3" applyFont="1" applyFill="1" applyAlignment="1">
      <alignment horizontal="left" vertical="center"/>
    </xf>
    <xf numFmtId="0" fontId="23" fillId="0" borderId="0" xfId="73" applyFont="1" applyFill="1" applyAlignment="1">
      <alignment horizontal="center" vertical="center"/>
    </xf>
    <xf numFmtId="0" fontId="11" fillId="0" borderId="0" xfId="73" applyFont="1" applyFill="1" applyBorder="1" applyAlignment="1">
      <alignment horizontal="center" vertical="center"/>
    </xf>
    <xf numFmtId="0" fontId="11" fillId="0" borderId="0" xfId="73"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5" applyNumberFormat="1" applyFont="1" applyFill="1" applyBorder="1" applyAlignment="1" applyProtection="1">
      <alignment horizontal="center" vertical="center"/>
      <protection locked="0"/>
    </xf>
    <xf numFmtId="181" fontId="29" fillId="0" borderId="1" xfId="85" applyNumberFormat="1" applyFont="1" applyFill="1" applyBorder="1" applyAlignment="1" applyProtection="1">
      <alignment horizontal="center" vertical="center" wrapText="1"/>
      <protection locked="0"/>
    </xf>
    <xf numFmtId="0" fontId="29" fillId="0" borderId="1" xfId="73"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3" applyFont="1" applyFill="1" applyAlignment="1">
      <alignment horizontal="center" vertical="center"/>
    </xf>
    <xf numFmtId="0" fontId="11" fillId="0" borderId="0" xfId="73" applyFont="1" applyFill="1" applyBorder="1" applyAlignment="1">
      <alignment horizontal="right" vertical="center"/>
    </xf>
    <xf numFmtId="14" fontId="18" fillId="0" borderId="1" xfId="85" applyNumberFormat="1" applyFont="1" applyFill="1" applyBorder="1" applyAlignment="1" applyProtection="1">
      <alignment horizontal="center" vertical="center"/>
      <protection locked="0"/>
    </xf>
    <xf numFmtId="181" fontId="10" fillId="0" borderId="1" xfId="85" applyNumberFormat="1" applyFont="1" applyFill="1" applyBorder="1" applyAlignment="1" applyProtection="1">
      <alignment horizontal="center" vertical="center" wrapText="1"/>
      <protection locked="0"/>
    </xf>
    <xf numFmtId="0" fontId="10" fillId="0" borderId="5" xfId="73" applyFont="1" applyFill="1" applyBorder="1" applyAlignment="1">
      <alignment horizontal="left" vertical="center"/>
    </xf>
    <xf numFmtId="0" fontId="10" fillId="0" borderId="6" xfId="73" applyFont="1" applyFill="1" applyBorder="1" applyAlignment="1">
      <alignment horizontal="left" vertical="center"/>
    </xf>
    <xf numFmtId="181" fontId="21" fillId="0" borderId="1" xfId="73"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7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73" applyNumberFormat="1" applyFont="1" applyFill="1" applyBorder="1">
      <alignment vertical="center"/>
    </xf>
    <xf numFmtId="0" fontId="30" fillId="0" borderId="0" xfId="0" applyFont="1" applyFill="1" applyAlignment="1">
      <alignment horizontal="left" vertical="center" wrapText="1"/>
    </xf>
    <xf numFmtId="0" fontId="23" fillId="0" borderId="0" xfId="73" applyFont="1" applyFill="1" applyAlignment="1">
      <alignment horizontal="center" vertical="center" wrapText="1"/>
    </xf>
    <xf numFmtId="0" fontId="25" fillId="0" borderId="0" xfId="0" applyFont="1" applyAlignment="1">
      <alignment horizontal="right" vertical="center"/>
    </xf>
    <xf numFmtId="0" fontId="18" fillId="2" borderId="1" xfId="86"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73" applyFont="1" applyFill="1" applyAlignment="1">
      <alignment horizontal="center" vertical="center"/>
    </xf>
    <xf numFmtId="0" fontId="0" fillId="0" borderId="0" xfId="73"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3"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74" applyFont="1" applyFill="1" applyBorder="1">
      <alignment vertical="center"/>
    </xf>
    <xf numFmtId="0" fontId="14" fillId="2" borderId="1" xfId="74"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3" applyBorder="1" applyAlignment="1">
      <alignment horizontal="right" vertical="center"/>
    </xf>
    <xf numFmtId="0" fontId="25" fillId="0" borderId="0" xfId="73"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1" fillId="0" borderId="0" xfId="85" applyFont="1" applyFill="1" applyAlignment="1" applyProtection="1">
      <alignment vertical="center" wrapText="1"/>
      <protection locked="0"/>
    </xf>
    <xf numFmtId="0" fontId="41" fillId="0" borderId="0" xfId="85" applyFill="1" applyAlignment="1" applyProtection="1">
      <alignment vertical="center"/>
      <protection locked="0"/>
    </xf>
    <xf numFmtId="181" fontId="41" fillId="0" borderId="0" xfId="85" applyNumberFormat="1" applyFill="1" applyAlignment="1" applyProtection="1">
      <alignment vertical="center"/>
      <protection locked="0"/>
    </xf>
    <xf numFmtId="0" fontId="42" fillId="0" borderId="0" xfId="74" applyFont="1" applyFill="1" applyBorder="1" applyAlignment="1">
      <alignment horizontal="center" vertical="center"/>
    </xf>
    <xf numFmtId="0" fontId="0" fillId="0" borderId="0" xfId="74" applyFill="1" applyBorder="1" applyAlignment="1">
      <alignment horizontal="center" vertical="center"/>
    </xf>
    <xf numFmtId="0" fontId="25" fillId="0" borderId="0" xfId="74" applyFont="1" applyFill="1" applyBorder="1" applyAlignment="1">
      <alignment horizontal="right" vertical="center"/>
    </xf>
    <xf numFmtId="0" fontId="18" fillId="0" borderId="1" xfId="74" applyFont="1" applyFill="1" applyBorder="1" applyAlignment="1">
      <alignment horizontal="center" vertical="center" wrapText="1"/>
    </xf>
    <xf numFmtId="181" fontId="18" fillId="0" borderId="1" xfId="7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74" applyFont="1" applyFill="1" applyAlignment="1">
      <alignment horizontal="left" vertical="center" wrapText="1"/>
    </xf>
    <xf numFmtId="0" fontId="0" fillId="0" borderId="0" xfId="74" applyFont="1" applyFill="1" applyAlignment="1">
      <alignment horizontal="left" vertical="center" wrapText="1"/>
    </xf>
    <xf numFmtId="0" fontId="18" fillId="0" borderId="0" xfId="74" applyFont="1" applyFill="1" applyAlignment="1">
      <alignment vertical="center"/>
    </xf>
    <xf numFmtId="0" fontId="17" fillId="0" borderId="0" xfId="74" applyFont="1" applyFill="1" applyAlignment="1">
      <alignment vertical="center"/>
    </xf>
    <xf numFmtId="181" fontId="17" fillId="0" borderId="0" xfId="74" applyNumberFormat="1" applyFont="1" applyFill="1" applyAlignment="1">
      <alignment vertical="center"/>
    </xf>
    <xf numFmtId="181" fontId="16" fillId="0" borderId="0" xfId="73" applyNumberFormat="1" applyFont="1" applyFill="1" applyAlignment="1">
      <alignment horizontal="left" vertical="center"/>
    </xf>
    <xf numFmtId="181" fontId="23" fillId="0" borderId="0" xfId="73" applyNumberFormat="1" applyFont="1" applyFill="1" applyAlignment="1">
      <alignment horizontal="center" vertical="center"/>
    </xf>
    <xf numFmtId="181" fontId="25" fillId="0" borderId="0" xfId="74" applyNumberFormat="1" applyFont="1" applyFill="1" applyBorder="1" applyAlignment="1">
      <alignment horizontal="right" vertical="center"/>
    </xf>
    <xf numFmtId="0" fontId="18" fillId="0" borderId="1" xfId="94" applyFont="1" applyFill="1" applyBorder="1" applyAlignment="1">
      <alignment horizontal="center" vertical="center"/>
    </xf>
    <xf numFmtId="181" fontId="18" fillId="0" borderId="1" xfId="85"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74" applyFont="1" applyFill="1" applyBorder="1" applyAlignment="1">
      <alignment horizontal="left" vertical="center" wrapText="1"/>
    </xf>
    <xf numFmtId="181" fontId="4" fillId="0" borderId="4" xfId="74" applyNumberFormat="1" applyFont="1" applyFill="1" applyBorder="1" applyAlignment="1">
      <alignment horizontal="left" vertical="center" wrapText="1"/>
    </xf>
    <xf numFmtId="0" fontId="0" fillId="0" borderId="0" xfId="75" applyFill="1">
      <alignment vertical="center"/>
    </xf>
    <xf numFmtId="181" fontId="0" fillId="0" borderId="0" xfId="75" applyNumberFormat="1" applyFill="1">
      <alignment vertical="center"/>
    </xf>
    <xf numFmtId="0" fontId="43" fillId="0" borderId="0" xfId="75" applyFont="1" applyFill="1" applyAlignment="1">
      <alignment horizontal="center" vertical="center"/>
    </xf>
    <xf numFmtId="181" fontId="43" fillId="0" borderId="0" xfId="75" applyNumberFormat="1" applyFont="1" applyFill="1" applyAlignment="1">
      <alignment horizontal="center" vertical="center"/>
    </xf>
    <xf numFmtId="0" fontId="0" fillId="0" borderId="0" xfId="73"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8"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40" fillId="0" borderId="1" xfId="75" applyNumberFormat="1" applyFont="1" applyFill="1" applyBorder="1" applyAlignment="1">
      <alignment horizontal="right" vertical="center"/>
    </xf>
    <xf numFmtId="179" fontId="25" fillId="0" borderId="1" xfId="73"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3" applyFont="1" applyFill="1" applyAlignment="1">
      <alignment vertical="center"/>
    </xf>
    <xf numFmtId="2" fontId="44"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49" applyAlignment="1">
      <alignment vertical="center"/>
    </xf>
    <xf numFmtId="0" fontId="18" fillId="2" borderId="1" xfId="85" applyFont="1" applyFill="1" applyBorder="1" applyAlignment="1" applyProtection="1">
      <alignment horizontal="center" vertical="center" wrapText="1"/>
      <protection locked="0"/>
    </xf>
    <xf numFmtId="181" fontId="26" fillId="2" borderId="1" xfId="77" applyNumberFormat="1" applyFont="1" applyFill="1" applyBorder="1" applyAlignment="1">
      <alignment horizontal="right" vertical="center"/>
    </xf>
    <xf numFmtId="184" fontId="46" fillId="2" borderId="1" xfId="73" applyNumberFormat="1" applyFont="1" applyFill="1" applyBorder="1">
      <alignment vertical="center"/>
    </xf>
    <xf numFmtId="181" fontId="30" fillId="2" borderId="1" xfId="77" applyNumberFormat="1" applyFont="1" applyFill="1" applyBorder="1" applyAlignment="1">
      <alignment horizontal="right" vertical="center"/>
    </xf>
    <xf numFmtId="184" fontId="25" fillId="2" borderId="1" xfId="73" applyNumberFormat="1" applyFont="1" applyFill="1" applyBorder="1">
      <alignment vertical="center"/>
    </xf>
    <xf numFmtId="0" fontId="22" fillId="2" borderId="0" xfId="58" applyFont="1" applyFill="1" applyAlignment="1"/>
    <xf numFmtId="0" fontId="0" fillId="2" borderId="0" xfId="58" applyFill="1" applyAlignment="1"/>
    <xf numFmtId="181" fontId="0" fillId="2" borderId="0" xfId="58" applyNumberFormat="1" applyFill="1" applyAlignment="1">
      <alignment horizontal="center" vertical="center"/>
    </xf>
    <xf numFmtId="0" fontId="38" fillId="2" borderId="0" xfId="58" applyFont="1" applyFill="1" applyAlignment="1">
      <alignment horizontal="center" vertical="center"/>
    </xf>
    <xf numFmtId="0" fontId="47" fillId="2" borderId="1" xfId="73"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58" applyFont="1" applyFill="1" applyBorder="1">
      <alignment vertical="center"/>
    </xf>
    <xf numFmtId="186" fontId="30" fillId="2" borderId="1" xfId="77"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77" applyNumberFormat="1" applyFont="1" applyFill="1" applyBorder="1" applyAlignment="1">
      <alignment horizontal="right" vertical="center"/>
    </xf>
    <xf numFmtId="181" fontId="22" fillId="2" borderId="1" xfId="77" applyNumberFormat="1" applyFont="1" applyFill="1" applyBorder="1" applyAlignment="1">
      <alignment horizontal="right" vertical="center"/>
    </xf>
    <xf numFmtId="181" fontId="22" fillId="2" borderId="1" xfId="77" applyNumberFormat="1" applyFont="1" applyFill="1" applyBorder="1" applyAlignment="1">
      <alignment horizontal="center" vertical="center"/>
    </xf>
    <xf numFmtId="0" fontId="0" fillId="2" borderId="1" xfId="58"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8" applyFill="1" applyBorder="1" applyAlignment="1">
      <alignment vertical="center"/>
    </xf>
    <xf numFmtId="0" fontId="0" fillId="2" borderId="1" xfId="58" applyFill="1" applyBorder="1" applyAlignment="1"/>
    <xf numFmtId="181" fontId="0" fillId="2" borderId="1" xfId="58"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8" applyFill="1" applyAlignment="1">
      <alignment horizontal="left" vertical="center" wrapText="1"/>
    </xf>
    <xf numFmtId="181" fontId="26" fillId="2" borderId="1" xfId="58" applyNumberFormat="1" applyFont="1" applyFill="1" applyBorder="1" applyAlignment="1">
      <alignment horizontal="right" vertical="center"/>
    </xf>
    <xf numFmtId="0" fontId="26" fillId="2" borderId="1" xfId="58" applyNumberFormat="1" applyFont="1" applyFill="1" applyBorder="1" applyAlignment="1">
      <alignment horizontal="right" vertical="center"/>
    </xf>
    <xf numFmtId="181" fontId="22" fillId="2" borderId="0" xfId="58" applyNumberFormat="1" applyFont="1" applyFill="1" applyAlignment="1"/>
    <xf numFmtId="0" fontId="22" fillId="2" borderId="1" xfId="58" applyFont="1" applyFill="1" applyBorder="1" applyAlignment="1"/>
    <xf numFmtId="182" fontId="49" fillId="2" borderId="1" xfId="58"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3"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3"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6" applyFont="1" applyFill="1" applyAlignment="1">
      <alignment vertical="center"/>
    </xf>
    <xf numFmtId="181" fontId="22" fillId="2" borderId="0" xfId="86" applyNumberFormat="1" applyFont="1" applyFill="1"/>
    <xf numFmtId="182" fontId="22" fillId="2" borderId="0" xfId="86" applyNumberFormat="1" applyFont="1" applyFill="1" applyAlignment="1">
      <alignment vertical="center"/>
    </xf>
    <xf numFmtId="0" fontId="22" fillId="2" borderId="0" xfId="86" applyFont="1" applyFill="1"/>
    <xf numFmtId="0" fontId="0" fillId="2" borderId="0" xfId="73" applyFill="1" applyBorder="1" applyAlignment="1">
      <alignment horizontal="center" vertical="center"/>
    </xf>
    <xf numFmtId="9" fontId="52" fillId="2" borderId="1" xfId="73" applyNumberFormat="1" applyFont="1" applyFill="1" applyBorder="1" applyAlignment="1">
      <alignment horizontal="right" vertical="center"/>
    </xf>
    <xf numFmtId="185" fontId="25" fillId="2" borderId="1" xfId="73" applyNumberFormat="1" applyFont="1" applyFill="1" applyBorder="1" applyAlignment="1">
      <alignment horizontal="right" vertical="center"/>
    </xf>
    <xf numFmtId="0" fontId="18" fillId="2" borderId="1" xfId="86" applyFont="1" applyFill="1" applyBorder="1" applyAlignment="1">
      <alignment horizontal="left" vertical="center"/>
    </xf>
    <xf numFmtId="185" fontId="52" fillId="2" borderId="1" xfId="3" applyNumberFormat="1" applyFont="1" applyFill="1" applyBorder="1" applyAlignment="1" applyProtection="1">
      <alignment horizontal="right" vertical="center"/>
    </xf>
    <xf numFmtId="0" fontId="25" fillId="2" borderId="1" xfId="73" applyFont="1" applyFill="1" applyBorder="1" applyAlignment="1">
      <alignment vertical="center"/>
    </xf>
    <xf numFmtId="179" fontId="25" fillId="2" borderId="1" xfId="73" applyNumberFormat="1" applyFont="1" applyFill="1" applyBorder="1" applyAlignment="1">
      <alignment horizontal="right" vertical="center"/>
    </xf>
    <xf numFmtId="184" fontId="25" fillId="2" borderId="1" xfId="73" applyNumberFormat="1" applyFont="1" applyFill="1" applyBorder="1" applyAlignment="1">
      <alignment horizontal="right" vertical="center"/>
    </xf>
    <xf numFmtId="0" fontId="25" fillId="2" borderId="1" xfId="73" applyFont="1" applyFill="1" applyBorder="1">
      <alignment vertical="center"/>
    </xf>
    <xf numFmtId="185" fontId="25" fillId="2" borderId="1" xfId="3" applyNumberFormat="1" applyFont="1" applyFill="1" applyBorder="1" applyAlignment="1" applyProtection="1">
      <alignment horizontal="right" vertical="center"/>
    </xf>
    <xf numFmtId="179" fontId="25" fillId="2" borderId="1" xfId="73" applyNumberFormat="1" applyFont="1" applyFill="1" applyBorder="1" applyAlignment="1">
      <alignment vertical="center"/>
    </xf>
    <xf numFmtId="9" fontId="30" fillId="2" borderId="1" xfId="86" applyNumberFormat="1" applyFont="1" applyFill="1" applyBorder="1" applyAlignment="1">
      <alignment horizontal="right" vertical="center"/>
    </xf>
    <xf numFmtId="181" fontId="30" fillId="2" borderId="1" xfId="86" applyNumberFormat="1" applyFont="1" applyFill="1" applyBorder="1" applyAlignment="1">
      <alignment horizontal="right" vertical="center"/>
    </xf>
    <xf numFmtId="0" fontId="22" fillId="2" borderId="1" xfId="86" applyFont="1" applyFill="1" applyBorder="1"/>
    <xf numFmtId="181" fontId="22" fillId="2" borderId="1" xfId="86" applyNumberFormat="1" applyFont="1" applyFill="1" applyBorder="1"/>
    <xf numFmtId="181" fontId="30" fillId="2" borderId="1" xfId="86" applyNumberFormat="1" applyFont="1" applyFill="1" applyBorder="1" applyAlignment="1">
      <alignment horizontal="right"/>
    </xf>
    <xf numFmtId="0" fontId="40" fillId="2" borderId="1" xfId="74" applyFont="1" applyFill="1" applyBorder="1" applyAlignment="1">
      <alignment vertical="center" wrapText="1"/>
    </xf>
    <xf numFmtId="0" fontId="0" fillId="2" borderId="0" xfId="73"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73" applyNumberFormat="1" applyFont="1" applyFill="1" applyBorder="1" applyAlignment="1">
      <alignment horizontal="right" vertical="center"/>
    </xf>
    <xf numFmtId="9" fontId="25" fillId="2" borderId="1" xfId="3" applyNumberFormat="1" applyFont="1" applyFill="1" applyBorder="1" applyAlignment="1" applyProtection="1">
      <alignment horizontal="right" vertical="center"/>
    </xf>
    <xf numFmtId="185" fontId="32" fillId="2" borderId="1" xfId="86" applyNumberFormat="1" applyFont="1" applyFill="1" applyBorder="1"/>
    <xf numFmtId="185" fontId="30" fillId="2" borderId="1" xfId="86" applyNumberFormat="1" applyFont="1" applyFill="1" applyBorder="1" applyAlignment="1">
      <alignment horizontal="right"/>
    </xf>
    <xf numFmtId="0" fontId="52" fillId="0" borderId="1" xfId="73" applyFont="1" applyFill="1" applyBorder="1">
      <alignment vertical="center"/>
    </xf>
    <xf numFmtId="0" fontId="25" fillId="0" borderId="1" xfId="0" applyFont="1" applyBorder="1" applyAlignment="1">
      <alignment horizontal="left" vertical="center" indent="1"/>
    </xf>
    <xf numFmtId="0" fontId="52" fillId="0" borderId="1" xfId="73"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3" applyFill="1" applyAlignment="1">
      <alignment horizontal="right"/>
    </xf>
    <xf numFmtId="0" fontId="31" fillId="0" borderId="1" xfId="0" applyNumberFormat="1" applyFont="1" applyFill="1" applyBorder="1" applyAlignment="1" applyProtection="1">
      <alignment horizontal="left" vertical="center"/>
    </xf>
    <xf numFmtId="0" fontId="0" fillId="0" borderId="4"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53" fillId="0" borderId="0" xfId="73" applyFont="1" applyFill="1" applyAlignment="1">
      <alignment horizontal="center" vertical="center"/>
    </xf>
    <xf numFmtId="0" fontId="54" fillId="0" borderId="0" xfId="73" applyFont="1" applyFill="1" applyAlignment="1">
      <alignment horizontal="center" vertical="center"/>
    </xf>
    <xf numFmtId="187" fontId="55" fillId="2" borderId="1" xfId="1" applyNumberFormat="1" applyFont="1" applyFill="1" applyBorder="1">
      <alignment vertical="center"/>
    </xf>
    <xf numFmtId="9" fontId="25" fillId="2" borderId="1" xfId="73"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81" fontId="40" fillId="2" borderId="1" xfId="75" applyNumberFormat="1" applyFont="1" applyFill="1" applyBorder="1" applyAlignment="1">
      <alignment horizontal="right" vertical="center"/>
    </xf>
    <xf numFmtId="185" fontId="25" fillId="2" borderId="1" xfId="3" applyNumberFormat="1" applyFont="1" applyFill="1" applyBorder="1" applyAlignment="1" applyProtection="1">
      <alignment vertical="center"/>
    </xf>
    <xf numFmtId="181" fontId="25" fillId="2" borderId="1" xfId="75" applyNumberFormat="1" applyFont="1" applyFill="1" applyBorder="1">
      <alignment vertical="center"/>
    </xf>
    <xf numFmtId="185" fontId="25" fillId="2" borderId="1" xfId="73" applyNumberFormat="1" applyFont="1" applyFill="1" applyBorder="1">
      <alignment vertical="center"/>
    </xf>
    <xf numFmtId="181" fontId="55" fillId="2" borderId="1" xfId="75" applyNumberFormat="1" applyFont="1" applyFill="1" applyBorder="1">
      <alignment vertical="center"/>
    </xf>
    <xf numFmtId="9" fontId="47" fillId="2" borderId="1" xfId="73" applyNumberFormat="1" applyFont="1" applyFill="1" applyBorder="1" applyAlignment="1">
      <alignment horizontal="right" vertical="center"/>
    </xf>
    <xf numFmtId="0" fontId="0" fillId="2" borderId="4" xfId="73" applyFont="1" applyFill="1" applyBorder="1" applyAlignment="1">
      <alignment horizontal="left" vertical="center" wrapText="1"/>
    </xf>
    <xf numFmtId="0" fontId="40" fillId="2" borderId="0" xfId="75" applyFont="1" applyFill="1" applyBorder="1" applyAlignment="1">
      <alignment horizontal="right" vertical="center"/>
    </xf>
    <xf numFmtId="185" fontId="52" fillId="2" borderId="1" xfId="3"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L6" sqref="L6"/>
    </sheetView>
  </sheetViews>
  <sheetFormatPr defaultColWidth="9" defaultRowHeight="14"/>
  <cols>
    <col min="1" max="16384" width="9" style="357"/>
  </cols>
  <sheetData>
    <row r="1" ht="18.5" spans="1:1">
      <c r="A1" s="358" t="s">
        <v>0</v>
      </c>
    </row>
    <row r="11" ht="87.75" customHeight="1" spans="1:9">
      <c r="A11" s="359" t="s">
        <v>1</v>
      </c>
      <c r="B11" s="360"/>
      <c r="C11" s="360"/>
      <c r="D11" s="360"/>
      <c r="E11" s="360"/>
      <c r="F11" s="360"/>
      <c r="G11" s="360"/>
      <c r="H11" s="360"/>
      <c r="I11" s="360"/>
    </row>
    <row r="43" ht="30" customHeight="1" spans="1:9">
      <c r="A43" s="361">
        <v>44958</v>
      </c>
      <c r="B43" s="362"/>
      <c r="C43" s="362"/>
      <c r="D43" s="362"/>
      <c r="E43" s="362"/>
      <c r="F43" s="362"/>
      <c r="G43" s="362"/>
      <c r="H43" s="362"/>
      <c r="I43" s="362"/>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A2" sqref="A2:C2"/>
    </sheetView>
  </sheetViews>
  <sheetFormatPr defaultColWidth="9" defaultRowHeight="14" outlineLevelCol="6"/>
  <cols>
    <col min="1" max="1" width="9.87272727272727" style="139" customWidth="1"/>
    <col min="2" max="2" width="30.6272727272727" style="139" customWidth="1"/>
    <col min="3" max="3" width="30.7545454545455" style="139" customWidth="1"/>
    <col min="4" max="16384" width="9" style="139"/>
  </cols>
  <sheetData>
    <row r="1" ht="18.5" spans="1:3">
      <c r="A1" s="126" t="s">
        <v>691</v>
      </c>
      <c r="B1" s="126"/>
      <c r="C1" s="126"/>
    </row>
    <row r="2" ht="25.5" customHeight="1" spans="1:3">
      <c r="A2" s="127" t="s">
        <v>692</v>
      </c>
      <c r="B2" s="127"/>
      <c r="C2" s="127"/>
    </row>
    <row r="3" ht="20.25" customHeight="1" spans="1:3">
      <c r="A3" s="128" t="s">
        <v>547</v>
      </c>
      <c r="B3" s="128"/>
      <c r="C3" s="128"/>
    </row>
    <row r="4" ht="14.25" customHeight="1" spans="1:3">
      <c r="A4" s="141"/>
      <c r="B4" s="141"/>
      <c r="C4" s="130" t="s">
        <v>42</v>
      </c>
    </row>
    <row r="5" ht="26.1" customHeight="1" spans="1:3">
      <c r="A5" s="142" t="s">
        <v>693</v>
      </c>
      <c r="B5" s="142"/>
      <c r="C5" s="143" t="s">
        <v>46</v>
      </c>
    </row>
    <row r="6" s="138" customFormat="1" ht="20.1" customHeight="1" spans="1:3">
      <c r="A6" s="144" t="s">
        <v>552</v>
      </c>
      <c r="B6" s="145"/>
      <c r="C6" s="283"/>
    </row>
    <row r="7" s="138" customFormat="1" ht="20.1" customHeight="1" spans="1:7">
      <c r="A7" s="284" t="s">
        <v>553</v>
      </c>
      <c r="B7" s="284"/>
      <c r="C7" s="285"/>
      <c r="G7" s="149"/>
    </row>
    <row r="8" s="138" customFormat="1" ht="20.1" customHeight="1" spans="1:3">
      <c r="A8" s="284" t="s">
        <v>554</v>
      </c>
      <c r="B8" s="284"/>
      <c r="C8" s="285"/>
    </row>
    <row r="9" ht="20.1" customHeight="1" spans="1:3">
      <c r="A9" s="284" t="s">
        <v>555</v>
      </c>
      <c r="B9" s="284"/>
      <c r="C9" s="285"/>
    </row>
    <row r="10" s="138" customFormat="1" ht="20.1" customHeight="1" spans="1:3">
      <c r="A10" s="284" t="s">
        <v>556</v>
      </c>
      <c r="B10" s="284"/>
      <c r="C10" s="285"/>
    </row>
    <row r="11" ht="20.1" customHeight="1" spans="1:3">
      <c r="A11" s="284" t="s">
        <v>557</v>
      </c>
      <c r="B11" s="284"/>
      <c r="C11" s="285"/>
    </row>
    <row r="12" ht="20.1" customHeight="1" spans="1:3">
      <c r="A12" s="284" t="s">
        <v>558</v>
      </c>
      <c r="B12" s="284"/>
      <c r="C12" s="285"/>
    </row>
    <row r="13" ht="20.1" customHeight="1" spans="1:3">
      <c r="A13" s="284" t="s">
        <v>559</v>
      </c>
      <c r="B13" s="284"/>
      <c r="C13" s="285"/>
    </row>
    <row r="14" ht="20.1" customHeight="1" spans="1:3">
      <c r="A14" s="284" t="s">
        <v>560</v>
      </c>
      <c r="B14" s="284"/>
      <c r="C14" s="285"/>
    </row>
    <row r="15" ht="20.1" customHeight="1" spans="1:3">
      <c r="A15" s="284" t="s">
        <v>561</v>
      </c>
      <c r="B15" s="284"/>
      <c r="C15" s="285"/>
    </row>
    <row r="16" ht="20.1" customHeight="1" spans="1:3">
      <c r="A16" s="284" t="s">
        <v>562</v>
      </c>
      <c r="B16" s="284"/>
      <c r="C16" s="285"/>
    </row>
    <row r="17" ht="20.1" customHeight="1" spans="1:3">
      <c r="A17" s="284" t="s">
        <v>563</v>
      </c>
      <c r="B17" s="284"/>
      <c r="C17" s="285"/>
    </row>
    <row r="18" s="138" customFormat="1" ht="20.1" customHeight="1" spans="1:3">
      <c r="A18" s="284" t="s">
        <v>564</v>
      </c>
      <c r="B18" s="284"/>
      <c r="C18" s="285"/>
    </row>
    <row r="19" s="138" customFormat="1" ht="20.1" customHeight="1" spans="1:3">
      <c r="A19" s="284" t="s">
        <v>565</v>
      </c>
      <c r="B19" s="284"/>
      <c r="C19" s="285"/>
    </row>
    <row r="20" s="138" customFormat="1" ht="20.1" customHeight="1" spans="1:3">
      <c r="A20" s="284" t="s">
        <v>566</v>
      </c>
      <c r="B20" s="284"/>
      <c r="C20" s="285"/>
    </row>
    <row r="21" s="138" customFormat="1" ht="20.1" customHeight="1" spans="1:3">
      <c r="A21" s="284" t="s">
        <v>567</v>
      </c>
      <c r="B21" s="284"/>
      <c r="C21" s="285"/>
    </row>
    <row r="22" s="138" customFormat="1" ht="20.1" customHeight="1" spans="1:3">
      <c r="A22" s="284" t="s">
        <v>568</v>
      </c>
      <c r="B22" s="284"/>
      <c r="C22" s="285"/>
    </row>
    <row r="23" s="138" customFormat="1" ht="20.1" customHeight="1" spans="1:3">
      <c r="A23" s="284" t="s">
        <v>569</v>
      </c>
      <c r="B23" s="284"/>
      <c r="C23" s="285"/>
    </row>
    <row r="24" s="138" customFormat="1" ht="20.1" customHeight="1" spans="1:3">
      <c r="A24" s="284" t="s">
        <v>570</v>
      </c>
      <c r="B24" s="284"/>
      <c r="C24" s="285"/>
    </row>
    <row r="25" s="138" customFormat="1" ht="20.1" customHeight="1" spans="1:3">
      <c r="A25" s="284" t="s">
        <v>571</v>
      </c>
      <c r="B25" s="284"/>
      <c r="C25" s="285"/>
    </row>
    <row r="26" s="138" customFormat="1" ht="20.1" customHeight="1" spans="1:3">
      <c r="A26" s="284" t="s">
        <v>572</v>
      </c>
      <c r="B26" s="284"/>
      <c r="C26" s="285"/>
    </row>
    <row r="27" s="138" customFormat="1" ht="20.1" customHeight="1" spans="1:3">
      <c r="A27" s="284" t="s">
        <v>573</v>
      </c>
      <c r="B27" s="284"/>
      <c r="C27" s="285"/>
    </row>
    <row r="28" s="138" customFormat="1" ht="20.1" customHeight="1" spans="1:3">
      <c r="A28" s="284" t="s">
        <v>574</v>
      </c>
      <c r="B28" s="284"/>
      <c r="C28" s="285"/>
    </row>
    <row r="29" s="138" customFormat="1" ht="20.1" customHeight="1" spans="1:3">
      <c r="A29" s="284" t="s">
        <v>575</v>
      </c>
      <c r="B29" s="284"/>
      <c r="C29" s="285"/>
    </row>
    <row r="30" s="138" customFormat="1" ht="20.1" customHeight="1" spans="1:3">
      <c r="A30" s="284" t="s">
        <v>576</v>
      </c>
      <c r="B30" s="284"/>
      <c r="C30" s="285"/>
    </row>
    <row r="31" s="138" customFormat="1" ht="20.1" customHeight="1" spans="1:3">
      <c r="A31" s="284" t="s">
        <v>577</v>
      </c>
      <c r="B31" s="284"/>
      <c r="C31" s="285"/>
    </row>
    <row r="32" s="138" customFormat="1" ht="20.1" customHeight="1" spans="1:3">
      <c r="A32" s="284" t="s">
        <v>578</v>
      </c>
      <c r="B32" s="284"/>
      <c r="C32" s="285"/>
    </row>
    <row r="33" s="138" customFormat="1" ht="20.1" customHeight="1" spans="1:3">
      <c r="A33" s="284" t="s">
        <v>579</v>
      </c>
      <c r="B33" s="284"/>
      <c r="C33" s="285"/>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2" sqref="A2:B2"/>
    </sheetView>
  </sheetViews>
  <sheetFormatPr defaultColWidth="10" defaultRowHeight="14" outlineLevelCol="6"/>
  <cols>
    <col min="1" max="1" width="56.6272727272727" style="124" customWidth="1"/>
    <col min="2" max="2" width="20.1272727272727" style="125" customWidth="1"/>
    <col min="3" max="16384" width="10" style="125"/>
  </cols>
  <sheetData>
    <row r="1" ht="18.5" spans="1:2">
      <c r="A1" s="126" t="s">
        <v>694</v>
      </c>
      <c r="B1" s="126"/>
    </row>
    <row r="2" ht="23.5" spans="1:2">
      <c r="A2" s="127" t="s">
        <v>692</v>
      </c>
      <c r="B2" s="127"/>
    </row>
    <row r="3" spans="1:2">
      <c r="A3" s="128" t="s">
        <v>581</v>
      </c>
      <c r="B3" s="128"/>
    </row>
    <row r="4" ht="20.25" customHeight="1" spans="1:2">
      <c r="A4" s="129"/>
      <c r="B4" s="130" t="s">
        <v>42</v>
      </c>
    </row>
    <row r="5" ht="24" customHeight="1" spans="1:2">
      <c r="A5" s="131" t="s">
        <v>582</v>
      </c>
      <c r="B5" s="132" t="s">
        <v>46</v>
      </c>
    </row>
    <row r="6" ht="27" customHeight="1" spans="1:2">
      <c r="A6" s="133" t="s">
        <v>552</v>
      </c>
      <c r="B6" s="102"/>
    </row>
    <row r="7" ht="27" customHeight="1" spans="1:7">
      <c r="A7" s="134" t="s">
        <v>695</v>
      </c>
      <c r="B7" s="135"/>
      <c r="G7" s="136"/>
    </row>
    <row r="8" ht="27" customHeight="1" spans="1:2">
      <c r="A8" s="134" t="s">
        <v>696</v>
      </c>
      <c r="B8" s="135"/>
    </row>
    <row r="9" ht="27" customHeight="1" spans="1:2">
      <c r="A9" s="134" t="s">
        <v>697</v>
      </c>
      <c r="B9" s="107"/>
    </row>
    <row r="10" ht="27" customHeight="1" spans="1:2">
      <c r="A10" s="134" t="s">
        <v>698</v>
      </c>
      <c r="B10" s="107"/>
    </row>
    <row r="11" ht="27" customHeight="1" spans="1:2">
      <c r="A11" s="134" t="s">
        <v>699</v>
      </c>
      <c r="B11" s="107"/>
    </row>
    <row r="12" ht="27" customHeight="1" spans="1:2">
      <c r="A12" s="134" t="s">
        <v>700</v>
      </c>
      <c r="B12" s="107"/>
    </row>
    <row r="13" ht="27" customHeight="1" spans="1:2">
      <c r="A13" s="134" t="s">
        <v>701</v>
      </c>
      <c r="B13" s="107"/>
    </row>
    <row r="14" ht="27" customHeight="1" spans="1:2">
      <c r="A14" s="134" t="s">
        <v>702</v>
      </c>
      <c r="B14" s="107"/>
    </row>
    <row r="15" ht="27" customHeight="1" spans="1:2">
      <c r="A15" s="134" t="s">
        <v>703</v>
      </c>
      <c r="B15" s="107"/>
    </row>
    <row r="16" ht="27" customHeight="1" spans="1:2">
      <c r="A16" s="282" t="s">
        <v>704</v>
      </c>
      <c r="B16" s="107"/>
    </row>
    <row r="17" ht="49.5" customHeight="1" spans="1:2">
      <c r="A17" s="137" t="s">
        <v>603</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F6" sqref="F6"/>
    </sheetView>
  </sheetViews>
  <sheetFormatPr defaultColWidth="12.7545454545455" defaultRowHeight="14"/>
  <cols>
    <col min="1" max="1" width="23.8727272727273" style="259" customWidth="1"/>
    <col min="2" max="2" width="9.25454545454545" style="260" customWidth="1"/>
    <col min="3" max="3" width="10.1272727272727" style="260" customWidth="1"/>
    <col min="4" max="4" width="9.5" style="260" customWidth="1"/>
    <col min="5" max="5" width="11.2545454545455" style="260" customWidth="1"/>
    <col min="6" max="6" width="9.75454545454545" style="260" customWidth="1"/>
    <col min="7" max="7" width="30.7545454545455" style="93" customWidth="1"/>
    <col min="8" max="8" width="9.5" style="94" customWidth="1"/>
    <col min="9" max="9" width="9.75454545454545" style="94" customWidth="1"/>
    <col min="10" max="10" width="8.25454545454545" style="94" customWidth="1"/>
    <col min="11" max="11" width="10.3727272727273" style="94" customWidth="1"/>
    <col min="12" max="12" width="9.37272727272727" style="259" customWidth="1"/>
    <col min="13" max="258" width="9" style="259" customWidth="1"/>
    <col min="259" max="259" width="29.6272727272727" style="259" customWidth="1"/>
    <col min="260" max="260" width="12.7545454545455" style="259"/>
    <col min="261" max="261" width="29.7545454545455" style="259" customWidth="1"/>
    <col min="262" max="262" width="17" style="259" customWidth="1"/>
    <col min="263" max="263" width="37" style="259" customWidth="1"/>
    <col min="264" max="264" width="17.3727272727273" style="259" customWidth="1"/>
    <col min="265" max="514" width="9" style="259" customWidth="1"/>
    <col min="515" max="515" width="29.6272727272727" style="259" customWidth="1"/>
    <col min="516" max="516" width="12.7545454545455" style="259"/>
    <col min="517" max="517" width="29.7545454545455" style="259" customWidth="1"/>
    <col min="518" max="518" width="17" style="259" customWidth="1"/>
    <col min="519" max="519" width="37" style="259" customWidth="1"/>
    <col min="520" max="520" width="17.3727272727273" style="259" customWidth="1"/>
    <col min="521" max="770" width="9" style="259" customWidth="1"/>
    <col min="771" max="771" width="29.6272727272727" style="259" customWidth="1"/>
    <col min="772" max="772" width="12.7545454545455" style="259"/>
    <col min="773" max="773" width="29.7545454545455" style="259" customWidth="1"/>
    <col min="774" max="774" width="17" style="259" customWidth="1"/>
    <col min="775" max="775" width="37" style="259" customWidth="1"/>
    <col min="776" max="776" width="17.3727272727273" style="259" customWidth="1"/>
    <col min="777" max="1026" width="9" style="259" customWidth="1"/>
    <col min="1027" max="1027" width="29.6272727272727" style="259" customWidth="1"/>
    <col min="1028" max="1028" width="12.7545454545455" style="259"/>
    <col min="1029" max="1029" width="29.7545454545455" style="259" customWidth="1"/>
    <col min="1030" max="1030" width="17" style="259" customWidth="1"/>
    <col min="1031" max="1031" width="37" style="259" customWidth="1"/>
    <col min="1032" max="1032" width="17.3727272727273" style="259" customWidth="1"/>
    <col min="1033" max="1282" width="9" style="259" customWidth="1"/>
    <col min="1283" max="1283" width="29.6272727272727" style="259" customWidth="1"/>
    <col min="1284" max="1284" width="12.7545454545455" style="259"/>
    <col min="1285" max="1285" width="29.7545454545455" style="259" customWidth="1"/>
    <col min="1286" max="1286" width="17" style="259" customWidth="1"/>
    <col min="1287" max="1287" width="37" style="259" customWidth="1"/>
    <col min="1288" max="1288" width="17.3727272727273" style="259" customWidth="1"/>
    <col min="1289" max="1538" width="9" style="259" customWidth="1"/>
    <col min="1539" max="1539" width="29.6272727272727" style="259" customWidth="1"/>
    <col min="1540" max="1540" width="12.7545454545455" style="259"/>
    <col min="1541" max="1541" width="29.7545454545455" style="259" customWidth="1"/>
    <col min="1542" max="1542" width="17" style="259" customWidth="1"/>
    <col min="1543" max="1543" width="37" style="259" customWidth="1"/>
    <col min="1544" max="1544" width="17.3727272727273" style="259" customWidth="1"/>
    <col min="1545" max="1794" width="9" style="259" customWidth="1"/>
    <col min="1795" max="1795" width="29.6272727272727" style="259" customWidth="1"/>
    <col min="1796" max="1796" width="12.7545454545455" style="259"/>
    <col min="1797" max="1797" width="29.7545454545455" style="259" customWidth="1"/>
    <col min="1798" max="1798" width="17" style="259" customWidth="1"/>
    <col min="1799" max="1799" width="37" style="259" customWidth="1"/>
    <col min="1800" max="1800" width="17.3727272727273" style="259" customWidth="1"/>
    <col min="1801" max="2050" width="9" style="259" customWidth="1"/>
    <col min="2051" max="2051" width="29.6272727272727" style="259" customWidth="1"/>
    <col min="2052" max="2052" width="12.7545454545455" style="259"/>
    <col min="2053" max="2053" width="29.7545454545455" style="259" customWidth="1"/>
    <col min="2054" max="2054" width="17" style="259" customWidth="1"/>
    <col min="2055" max="2055" width="37" style="259" customWidth="1"/>
    <col min="2056" max="2056" width="17.3727272727273" style="259" customWidth="1"/>
    <col min="2057" max="2306" width="9" style="259" customWidth="1"/>
    <col min="2307" max="2307" width="29.6272727272727" style="259" customWidth="1"/>
    <col min="2308" max="2308" width="12.7545454545455" style="259"/>
    <col min="2309" max="2309" width="29.7545454545455" style="259" customWidth="1"/>
    <col min="2310" max="2310" width="17" style="259" customWidth="1"/>
    <col min="2311" max="2311" width="37" style="259" customWidth="1"/>
    <col min="2312" max="2312" width="17.3727272727273" style="259" customWidth="1"/>
    <col min="2313" max="2562" width="9" style="259" customWidth="1"/>
    <col min="2563" max="2563" width="29.6272727272727" style="259" customWidth="1"/>
    <col min="2564" max="2564" width="12.7545454545455" style="259"/>
    <col min="2565" max="2565" width="29.7545454545455" style="259" customWidth="1"/>
    <col min="2566" max="2566" width="17" style="259" customWidth="1"/>
    <col min="2567" max="2567" width="37" style="259" customWidth="1"/>
    <col min="2568" max="2568" width="17.3727272727273" style="259" customWidth="1"/>
    <col min="2569" max="2818" width="9" style="259" customWidth="1"/>
    <col min="2819" max="2819" width="29.6272727272727" style="259" customWidth="1"/>
    <col min="2820" max="2820" width="12.7545454545455" style="259"/>
    <col min="2821" max="2821" width="29.7545454545455" style="259" customWidth="1"/>
    <col min="2822" max="2822" width="17" style="259" customWidth="1"/>
    <col min="2823" max="2823" width="37" style="259" customWidth="1"/>
    <col min="2824" max="2824" width="17.3727272727273" style="259" customWidth="1"/>
    <col min="2825" max="3074" width="9" style="259" customWidth="1"/>
    <col min="3075" max="3075" width="29.6272727272727" style="259" customWidth="1"/>
    <col min="3076" max="3076" width="12.7545454545455" style="259"/>
    <col min="3077" max="3077" width="29.7545454545455" style="259" customWidth="1"/>
    <col min="3078" max="3078" width="17" style="259" customWidth="1"/>
    <col min="3079" max="3079" width="37" style="259" customWidth="1"/>
    <col min="3080" max="3080" width="17.3727272727273" style="259" customWidth="1"/>
    <col min="3081" max="3330" width="9" style="259" customWidth="1"/>
    <col min="3331" max="3331" width="29.6272727272727" style="259" customWidth="1"/>
    <col min="3332" max="3332" width="12.7545454545455" style="259"/>
    <col min="3333" max="3333" width="29.7545454545455" style="259" customWidth="1"/>
    <col min="3334" max="3334" width="17" style="259" customWidth="1"/>
    <col min="3335" max="3335" width="37" style="259" customWidth="1"/>
    <col min="3336" max="3336" width="17.3727272727273" style="259" customWidth="1"/>
    <col min="3337" max="3586" width="9" style="259" customWidth="1"/>
    <col min="3587" max="3587" width="29.6272727272727" style="259" customWidth="1"/>
    <col min="3588" max="3588" width="12.7545454545455" style="259"/>
    <col min="3589" max="3589" width="29.7545454545455" style="259" customWidth="1"/>
    <col min="3590" max="3590" width="17" style="259" customWidth="1"/>
    <col min="3591" max="3591" width="37" style="259" customWidth="1"/>
    <col min="3592" max="3592" width="17.3727272727273" style="259" customWidth="1"/>
    <col min="3593" max="3842" width="9" style="259" customWidth="1"/>
    <col min="3843" max="3843" width="29.6272727272727" style="259" customWidth="1"/>
    <col min="3844" max="3844" width="12.7545454545455" style="259"/>
    <col min="3845" max="3845" width="29.7545454545455" style="259" customWidth="1"/>
    <col min="3846" max="3846" width="17" style="259" customWidth="1"/>
    <col min="3847" max="3847" width="37" style="259" customWidth="1"/>
    <col min="3848" max="3848" width="17.3727272727273" style="259" customWidth="1"/>
    <col min="3849" max="4098" width="9" style="259" customWidth="1"/>
    <col min="4099" max="4099" width="29.6272727272727" style="259" customWidth="1"/>
    <col min="4100" max="4100" width="12.7545454545455" style="259"/>
    <col min="4101" max="4101" width="29.7545454545455" style="259" customWidth="1"/>
    <col min="4102" max="4102" width="17" style="259" customWidth="1"/>
    <col min="4103" max="4103" width="37" style="259" customWidth="1"/>
    <col min="4104" max="4104" width="17.3727272727273" style="259" customWidth="1"/>
    <col min="4105" max="4354" width="9" style="259" customWidth="1"/>
    <col min="4355" max="4355" width="29.6272727272727" style="259" customWidth="1"/>
    <col min="4356" max="4356" width="12.7545454545455" style="259"/>
    <col min="4357" max="4357" width="29.7545454545455" style="259" customWidth="1"/>
    <col min="4358" max="4358" width="17" style="259" customWidth="1"/>
    <col min="4359" max="4359" width="37" style="259" customWidth="1"/>
    <col min="4360" max="4360" width="17.3727272727273" style="259" customWidth="1"/>
    <col min="4361" max="4610" width="9" style="259" customWidth="1"/>
    <col min="4611" max="4611" width="29.6272727272727" style="259" customWidth="1"/>
    <col min="4612" max="4612" width="12.7545454545455" style="259"/>
    <col min="4613" max="4613" width="29.7545454545455" style="259" customWidth="1"/>
    <col min="4614" max="4614" width="17" style="259" customWidth="1"/>
    <col min="4615" max="4615" width="37" style="259" customWidth="1"/>
    <col min="4616" max="4616" width="17.3727272727273" style="259" customWidth="1"/>
    <col min="4617" max="4866" width="9" style="259" customWidth="1"/>
    <col min="4867" max="4867" width="29.6272727272727" style="259" customWidth="1"/>
    <col min="4868" max="4868" width="12.7545454545455" style="259"/>
    <col min="4869" max="4869" width="29.7545454545455" style="259" customWidth="1"/>
    <col min="4870" max="4870" width="17" style="259" customWidth="1"/>
    <col min="4871" max="4871" width="37" style="259" customWidth="1"/>
    <col min="4872" max="4872" width="17.3727272727273" style="259" customWidth="1"/>
    <col min="4873" max="5122" width="9" style="259" customWidth="1"/>
    <col min="5123" max="5123" width="29.6272727272727" style="259" customWidth="1"/>
    <col min="5124" max="5124" width="12.7545454545455" style="259"/>
    <col min="5125" max="5125" width="29.7545454545455" style="259" customWidth="1"/>
    <col min="5126" max="5126" width="17" style="259" customWidth="1"/>
    <col min="5127" max="5127" width="37" style="259" customWidth="1"/>
    <col min="5128" max="5128" width="17.3727272727273" style="259" customWidth="1"/>
    <col min="5129" max="5378" width="9" style="259" customWidth="1"/>
    <col min="5379" max="5379" width="29.6272727272727" style="259" customWidth="1"/>
    <col min="5380" max="5380" width="12.7545454545455" style="259"/>
    <col min="5381" max="5381" width="29.7545454545455" style="259" customWidth="1"/>
    <col min="5382" max="5382" width="17" style="259" customWidth="1"/>
    <col min="5383" max="5383" width="37" style="259" customWidth="1"/>
    <col min="5384" max="5384" width="17.3727272727273" style="259" customWidth="1"/>
    <col min="5385" max="5634" width="9" style="259" customWidth="1"/>
    <col min="5635" max="5635" width="29.6272727272727" style="259" customWidth="1"/>
    <col min="5636" max="5636" width="12.7545454545455" style="259"/>
    <col min="5637" max="5637" width="29.7545454545455" style="259" customWidth="1"/>
    <col min="5638" max="5638" width="17" style="259" customWidth="1"/>
    <col min="5639" max="5639" width="37" style="259" customWidth="1"/>
    <col min="5640" max="5640" width="17.3727272727273" style="259" customWidth="1"/>
    <col min="5641" max="5890" width="9" style="259" customWidth="1"/>
    <col min="5891" max="5891" width="29.6272727272727" style="259" customWidth="1"/>
    <col min="5892" max="5892" width="12.7545454545455" style="259"/>
    <col min="5893" max="5893" width="29.7545454545455" style="259" customWidth="1"/>
    <col min="5894" max="5894" width="17" style="259" customWidth="1"/>
    <col min="5895" max="5895" width="37" style="259" customWidth="1"/>
    <col min="5896" max="5896" width="17.3727272727273" style="259" customWidth="1"/>
    <col min="5897" max="6146" width="9" style="259" customWidth="1"/>
    <col min="6147" max="6147" width="29.6272727272727" style="259" customWidth="1"/>
    <col min="6148" max="6148" width="12.7545454545455" style="259"/>
    <col min="6149" max="6149" width="29.7545454545455" style="259" customWidth="1"/>
    <col min="6150" max="6150" width="17" style="259" customWidth="1"/>
    <col min="6151" max="6151" width="37" style="259" customWidth="1"/>
    <col min="6152" max="6152" width="17.3727272727273" style="259" customWidth="1"/>
    <col min="6153" max="6402" width="9" style="259" customWidth="1"/>
    <col min="6403" max="6403" width="29.6272727272727" style="259" customWidth="1"/>
    <col min="6404" max="6404" width="12.7545454545455" style="259"/>
    <col min="6405" max="6405" width="29.7545454545455" style="259" customWidth="1"/>
    <col min="6406" max="6406" width="17" style="259" customWidth="1"/>
    <col min="6407" max="6407" width="37" style="259" customWidth="1"/>
    <col min="6408" max="6408" width="17.3727272727273" style="259" customWidth="1"/>
    <col min="6409" max="6658" width="9" style="259" customWidth="1"/>
    <col min="6659" max="6659" width="29.6272727272727" style="259" customWidth="1"/>
    <col min="6660" max="6660" width="12.7545454545455" style="259"/>
    <col min="6661" max="6661" width="29.7545454545455" style="259" customWidth="1"/>
    <col min="6662" max="6662" width="17" style="259" customWidth="1"/>
    <col min="6663" max="6663" width="37" style="259" customWidth="1"/>
    <col min="6664" max="6664" width="17.3727272727273" style="259" customWidth="1"/>
    <col min="6665" max="6914" width="9" style="259" customWidth="1"/>
    <col min="6915" max="6915" width="29.6272727272727" style="259" customWidth="1"/>
    <col min="6916" max="6916" width="12.7545454545455" style="259"/>
    <col min="6917" max="6917" width="29.7545454545455" style="259" customWidth="1"/>
    <col min="6918" max="6918" width="17" style="259" customWidth="1"/>
    <col min="6919" max="6919" width="37" style="259" customWidth="1"/>
    <col min="6920" max="6920" width="17.3727272727273" style="259" customWidth="1"/>
    <col min="6921" max="7170" width="9" style="259" customWidth="1"/>
    <col min="7171" max="7171" width="29.6272727272727" style="259" customWidth="1"/>
    <col min="7172" max="7172" width="12.7545454545455" style="259"/>
    <col min="7173" max="7173" width="29.7545454545455" style="259" customWidth="1"/>
    <col min="7174" max="7174" width="17" style="259" customWidth="1"/>
    <col min="7175" max="7175" width="37" style="259" customWidth="1"/>
    <col min="7176" max="7176" width="17.3727272727273" style="259" customWidth="1"/>
    <col min="7177" max="7426" width="9" style="259" customWidth="1"/>
    <col min="7427" max="7427" width="29.6272727272727" style="259" customWidth="1"/>
    <col min="7428" max="7428" width="12.7545454545455" style="259"/>
    <col min="7429" max="7429" width="29.7545454545455" style="259" customWidth="1"/>
    <col min="7430" max="7430" width="17" style="259" customWidth="1"/>
    <col min="7431" max="7431" width="37" style="259" customWidth="1"/>
    <col min="7432" max="7432" width="17.3727272727273" style="259" customWidth="1"/>
    <col min="7433" max="7682" width="9" style="259" customWidth="1"/>
    <col min="7683" max="7683" width="29.6272727272727" style="259" customWidth="1"/>
    <col min="7684" max="7684" width="12.7545454545455" style="259"/>
    <col min="7685" max="7685" width="29.7545454545455" style="259" customWidth="1"/>
    <col min="7686" max="7686" width="17" style="259" customWidth="1"/>
    <col min="7687" max="7687" width="37" style="259" customWidth="1"/>
    <col min="7688" max="7688" width="17.3727272727273" style="259" customWidth="1"/>
    <col min="7689" max="7938" width="9" style="259" customWidth="1"/>
    <col min="7939" max="7939" width="29.6272727272727" style="259" customWidth="1"/>
    <col min="7940" max="7940" width="12.7545454545455" style="259"/>
    <col min="7941" max="7941" width="29.7545454545455" style="259" customWidth="1"/>
    <col min="7942" max="7942" width="17" style="259" customWidth="1"/>
    <col min="7943" max="7943" width="37" style="259" customWidth="1"/>
    <col min="7944" max="7944" width="17.3727272727273" style="259" customWidth="1"/>
    <col min="7945" max="8194" width="9" style="259" customWidth="1"/>
    <col min="8195" max="8195" width="29.6272727272727" style="259" customWidth="1"/>
    <col min="8196" max="8196" width="12.7545454545455" style="259"/>
    <col min="8197" max="8197" width="29.7545454545455" style="259" customWidth="1"/>
    <col min="8198" max="8198" width="17" style="259" customWidth="1"/>
    <col min="8199" max="8199" width="37" style="259" customWidth="1"/>
    <col min="8200" max="8200" width="17.3727272727273" style="259" customWidth="1"/>
    <col min="8201" max="8450" width="9" style="259" customWidth="1"/>
    <col min="8451" max="8451" width="29.6272727272727" style="259" customWidth="1"/>
    <col min="8452" max="8452" width="12.7545454545455" style="259"/>
    <col min="8453" max="8453" width="29.7545454545455" style="259" customWidth="1"/>
    <col min="8454" max="8454" width="17" style="259" customWidth="1"/>
    <col min="8455" max="8455" width="37" style="259" customWidth="1"/>
    <col min="8456" max="8456" width="17.3727272727273" style="259" customWidth="1"/>
    <col min="8457" max="8706" width="9" style="259" customWidth="1"/>
    <col min="8707" max="8707" width="29.6272727272727" style="259" customWidth="1"/>
    <col min="8708" max="8708" width="12.7545454545455" style="259"/>
    <col min="8709" max="8709" width="29.7545454545455" style="259" customWidth="1"/>
    <col min="8710" max="8710" width="17" style="259" customWidth="1"/>
    <col min="8711" max="8711" width="37" style="259" customWidth="1"/>
    <col min="8712" max="8712" width="17.3727272727273" style="259" customWidth="1"/>
    <col min="8713" max="8962" width="9" style="259" customWidth="1"/>
    <col min="8963" max="8963" width="29.6272727272727" style="259" customWidth="1"/>
    <col min="8964" max="8964" width="12.7545454545455" style="259"/>
    <col min="8965" max="8965" width="29.7545454545455" style="259" customWidth="1"/>
    <col min="8966" max="8966" width="17" style="259" customWidth="1"/>
    <col min="8967" max="8967" width="37" style="259" customWidth="1"/>
    <col min="8968" max="8968" width="17.3727272727273" style="259" customWidth="1"/>
    <col min="8969" max="9218" width="9" style="259" customWidth="1"/>
    <col min="9219" max="9219" width="29.6272727272727" style="259" customWidth="1"/>
    <col min="9220" max="9220" width="12.7545454545455" style="259"/>
    <col min="9221" max="9221" width="29.7545454545455" style="259" customWidth="1"/>
    <col min="9222" max="9222" width="17" style="259" customWidth="1"/>
    <col min="9223" max="9223" width="37" style="259" customWidth="1"/>
    <col min="9224" max="9224" width="17.3727272727273" style="259" customWidth="1"/>
    <col min="9225" max="9474" width="9" style="259" customWidth="1"/>
    <col min="9475" max="9475" width="29.6272727272727" style="259" customWidth="1"/>
    <col min="9476" max="9476" width="12.7545454545455" style="259"/>
    <col min="9477" max="9477" width="29.7545454545455" style="259" customWidth="1"/>
    <col min="9478" max="9478" width="17" style="259" customWidth="1"/>
    <col min="9479" max="9479" width="37" style="259" customWidth="1"/>
    <col min="9480" max="9480" width="17.3727272727273" style="259" customWidth="1"/>
    <col min="9481" max="9730" width="9" style="259" customWidth="1"/>
    <col min="9731" max="9731" width="29.6272727272727" style="259" customWidth="1"/>
    <col min="9732" max="9732" width="12.7545454545455" style="259"/>
    <col min="9733" max="9733" width="29.7545454545455" style="259" customWidth="1"/>
    <col min="9734" max="9734" width="17" style="259" customWidth="1"/>
    <col min="9735" max="9735" width="37" style="259" customWidth="1"/>
    <col min="9736" max="9736" width="17.3727272727273" style="259" customWidth="1"/>
    <col min="9737" max="9986" width="9" style="259" customWidth="1"/>
    <col min="9987" max="9987" width="29.6272727272727" style="259" customWidth="1"/>
    <col min="9988" max="9988" width="12.7545454545455" style="259"/>
    <col min="9989" max="9989" width="29.7545454545455" style="259" customWidth="1"/>
    <col min="9990" max="9990" width="17" style="259" customWidth="1"/>
    <col min="9991" max="9991" width="37" style="259" customWidth="1"/>
    <col min="9992" max="9992" width="17.3727272727273" style="259" customWidth="1"/>
    <col min="9993" max="10242" width="9" style="259" customWidth="1"/>
    <col min="10243" max="10243" width="29.6272727272727" style="259" customWidth="1"/>
    <col min="10244" max="10244" width="12.7545454545455" style="259"/>
    <col min="10245" max="10245" width="29.7545454545455" style="259" customWidth="1"/>
    <col min="10246" max="10246" width="17" style="259" customWidth="1"/>
    <col min="10247" max="10247" width="37" style="259" customWidth="1"/>
    <col min="10248" max="10248" width="17.3727272727273" style="259" customWidth="1"/>
    <col min="10249" max="10498" width="9" style="259" customWidth="1"/>
    <col min="10499" max="10499" width="29.6272727272727" style="259" customWidth="1"/>
    <col min="10500" max="10500" width="12.7545454545455" style="259"/>
    <col min="10501" max="10501" width="29.7545454545455" style="259" customWidth="1"/>
    <col min="10502" max="10502" width="17" style="259" customWidth="1"/>
    <col min="10503" max="10503" width="37" style="259" customWidth="1"/>
    <col min="10504" max="10504" width="17.3727272727273" style="259" customWidth="1"/>
    <col min="10505" max="10754" width="9" style="259" customWidth="1"/>
    <col min="10755" max="10755" width="29.6272727272727" style="259" customWidth="1"/>
    <col min="10756" max="10756" width="12.7545454545455" style="259"/>
    <col min="10757" max="10757" width="29.7545454545455" style="259" customWidth="1"/>
    <col min="10758" max="10758" width="17" style="259" customWidth="1"/>
    <col min="10759" max="10759" width="37" style="259" customWidth="1"/>
    <col min="10760" max="10760" width="17.3727272727273" style="259" customWidth="1"/>
    <col min="10761" max="11010" width="9" style="259" customWidth="1"/>
    <col min="11011" max="11011" width="29.6272727272727" style="259" customWidth="1"/>
    <col min="11012" max="11012" width="12.7545454545455" style="259"/>
    <col min="11013" max="11013" width="29.7545454545455" style="259" customWidth="1"/>
    <col min="11014" max="11014" width="17" style="259" customWidth="1"/>
    <col min="11015" max="11015" width="37" style="259" customWidth="1"/>
    <col min="11016" max="11016" width="17.3727272727273" style="259" customWidth="1"/>
    <col min="11017" max="11266" width="9" style="259" customWidth="1"/>
    <col min="11267" max="11267" width="29.6272727272727" style="259" customWidth="1"/>
    <col min="11268" max="11268" width="12.7545454545455" style="259"/>
    <col min="11269" max="11269" width="29.7545454545455" style="259" customWidth="1"/>
    <col min="11270" max="11270" width="17" style="259" customWidth="1"/>
    <col min="11271" max="11271" width="37" style="259" customWidth="1"/>
    <col min="11272" max="11272" width="17.3727272727273" style="259" customWidth="1"/>
    <col min="11273" max="11522" width="9" style="259" customWidth="1"/>
    <col min="11523" max="11523" width="29.6272727272727" style="259" customWidth="1"/>
    <col min="11524" max="11524" width="12.7545454545455" style="259"/>
    <col min="11525" max="11525" width="29.7545454545455" style="259" customWidth="1"/>
    <col min="11526" max="11526" width="17" style="259" customWidth="1"/>
    <col min="11527" max="11527" width="37" style="259" customWidth="1"/>
    <col min="11528" max="11528" width="17.3727272727273" style="259" customWidth="1"/>
    <col min="11529" max="11778" width="9" style="259" customWidth="1"/>
    <col min="11779" max="11779" width="29.6272727272727" style="259" customWidth="1"/>
    <col min="11780" max="11780" width="12.7545454545455" style="259"/>
    <col min="11781" max="11781" width="29.7545454545455" style="259" customWidth="1"/>
    <col min="11782" max="11782" width="17" style="259" customWidth="1"/>
    <col min="11783" max="11783" width="37" style="259" customWidth="1"/>
    <col min="11784" max="11784" width="17.3727272727273" style="259" customWidth="1"/>
    <col min="11785" max="12034" width="9" style="259" customWidth="1"/>
    <col min="12035" max="12035" width="29.6272727272727" style="259" customWidth="1"/>
    <col min="12036" max="12036" width="12.7545454545455" style="259"/>
    <col min="12037" max="12037" width="29.7545454545455" style="259" customWidth="1"/>
    <col min="12038" max="12038" width="17" style="259" customWidth="1"/>
    <col min="12039" max="12039" width="37" style="259" customWidth="1"/>
    <col min="12040" max="12040" width="17.3727272727273" style="259" customWidth="1"/>
    <col min="12041" max="12290" width="9" style="259" customWidth="1"/>
    <col min="12291" max="12291" width="29.6272727272727" style="259" customWidth="1"/>
    <col min="12292" max="12292" width="12.7545454545455" style="259"/>
    <col min="12293" max="12293" width="29.7545454545455" style="259" customWidth="1"/>
    <col min="12294" max="12294" width="17" style="259" customWidth="1"/>
    <col min="12295" max="12295" width="37" style="259" customWidth="1"/>
    <col min="12296" max="12296" width="17.3727272727273" style="259" customWidth="1"/>
    <col min="12297" max="12546" width="9" style="259" customWidth="1"/>
    <col min="12547" max="12547" width="29.6272727272727" style="259" customWidth="1"/>
    <col min="12548" max="12548" width="12.7545454545455" style="259"/>
    <col min="12549" max="12549" width="29.7545454545455" style="259" customWidth="1"/>
    <col min="12550" max="12550" width="17" style="259" customWidth="1"/>
    <col min="12551" max="12551" width="37" style="259" customWidth="1"/>
    <col min="12552" max="12552" width="17.3727272727273" style="259" customWidth="1"/>
    <col min="12553" max="12802" width="9" style="259" customWidth="1"/>
    <col min="12803" max="12803" width="29.6272727272727" style="259" customWidth="1"/>
    <col min="12804" max="12804" width="12.7545454545455" style="259"/>
    <col min="12805" max="12805" width="29.7545454545455" style="259" customWidth="1"/>
    <col min="12806" max="12806" width="17" style="259" customWidth="1"/>
    <col min="12807" max="12807" width="37" style="259" customWidth="1"/>
    <col min="12808" max="12808" width="17.3727272727273" style="259" customWidth="1"/>
    <col min="12809" max="13058" width="9" style="259" customWidth="1"/>
    <col min="13059" max="13059" width="29.6272727272727" style="259" customWidth="1"/>
    <col min="13060" max="13060" width="12.7545454545455" style="259"/>
    <col min="13061" max="13061" width="29.7545454545455" style="259" customWidth="1"/>
    <col min="13062" max="13062" width="17" style="259" customWidth="1"/>
    <col min="13063" max="13063" width="37" style="259" customWidth="1"/>
    <col min="13064" max="13064" width="17.3727272727273" style="259" customWidth="1"/>
    <col min="13065" max="13314" width="9" style="259" customWidth="1"/>
    <col min="13315" max="13315" width="29.6272727272727" style="259" customWidth="1"/>
    <col min="13316" max="13316" width="12.7545454545455" style="259"/>
    <col min="13317" max="13317" width="29.7545454545455" style="259" customWidth="1"/>
    <col min="13318" max="13318" width="17" style="259" customWidth="1"/>
    <col min="13319" max="13319" width="37" style="259" customWidth="1"/>
    <col min="13320" max="13320" width="17.3727272727273" style="259" customWidth="1"/>
    <col min="13321" max="13570" width="9" style="259" customWidth="1"/>
    <col min="13571" max="13571" width="29.6272727272727" style="259" customWidth="1"/>
    <col min="13572" max="13572" width="12.7545454545455" style="259"/>
    <col min="13573" max="13573" width="29.7545454545455" style="259" customWidth="1"/>
    <col min="13574" max="13574" width="17" style="259" customWidth="1"/>
    <col min="13575" max="13575" width="37" style="259" customWidth="1"/>
    <col min="13576" max="13576" width="17.3727272727273" style="259" customWidth="1"/>
    <col min="13577" max="13826" width="9" style="259" customWidth="1"/>
    <col min="13827" max="13827" width="29.6272727272727" style="259" customWidth="1"/>
    <col min="13828" max="13828" width="12.7545454545455" style="259"/>
    <col min="13829" max="13829" width="29.7545454545455" style="259" customWidth="1"/>
    <col min="13830" max="13830" width="17" style="259" customWidth="1"/>
    <col min="13831" max="13831" width="37" style="259" customWidth="1"/>
    <col min="13832" max="13832" width="17.3727272727273" style="259" customWidth="1"/>
    <col min="13833" max="14082" width="9" style="259" customWidth="1"/>
    <col min="14083" max="14083" width="29.6272727272727" style="259" customWidth="1"/>
    <col min="14084" max="14084" width="12.7545454545455" style="259"/>
    <col min="14085" max="14085" width="29.7545454545455" style="259" customWidth="1"/>
    <col min="14086" max="14086" width="17" style="259" customWidth="1"/>
    <col min="14087" max="14087" width="37" style="259" customWidth="1"/>
    <col min="14088" max="14088" width="17.3727272727273" style="259" customWidth="1"/>
    <col min="14089" max="14338" width="9" style="259" customWidth="1"/>
    <col min="14339" max="14339" width="29.6272727272727" style="259" customWidth="1"/>
    <col min="14340" max="14340" width="12.7545454545455" style="259"/>
    <col min="14341" max="14341" width="29.7545454545455" style="259" customWidth="1"/>
    <col min="14342" max="14342" width="17" style="259" customWidth="1"/>
    <col min="14343" max="14343" width="37" style="259" customWidth="1"/>
    <col min="14344" max="14344" width="17.3727272727273" style="259" customWidth="1"/>
    <col min="14345" max="14594" width="9" style="259" customWidth="1"/>
    <col min="14595" max="14595" width="29.6272727272727" style="259" customWidth="1"/>
    <col min="14596" max="14596" width="12.7545454545455" style="259"/>
    <col min="14597" max="14597" width="29.7545454545455" style="259" customWidth="1"/>
    <col min="14598" max="14598" width="17" style="259" customWidth="1"/>
    <col min="14599" max="14599" width="37" style="259" customWidth="1"/>
    <col min="14600" max="14600" width="17.3727272727273" style="259" customWidth="1"/>
    <col min="14601" max="14850" width="9" style="259" customWidth="1"/>
    <col min="14851" max="14851" width="29.6272727272727" style="259" customWidth="1"/>
    <col min="14852" max="14852" width="12.7545454545455" style="259"/>
    <col min="14853" max="14853" width="29.7545454545455" style="259" customWidth="1"/>
    <col min="14854" max="14854" width="17" style="259" customWidth="1"/>
    <col min="14855" max="14855" width="37" style="259" customWidth="1"/>
    <col min="14856" max="14856" width="17.3727272727273" style="259" customWidth="1"/>
    <col min="14857" max="15106" width="9" style="259" customWidth="1"/>
    <col min="15107" max="15107" width="29.6272727272727" style="259" customWidth="1"/>
    <col min="15108" max="15108" width="12.7545454545455" style="259"/>
    <col min="15109" max="15109" width="29.7545454545455" style="259" customWidth="1"/>
    <col min="15110" max="15110" width="17" style="259" customWidth="1"/>
    <col min="15111" max="15111" width="37" style="259" customWidth="1"/>
    <col min="15112" max="15112" width="17.3727272727273" style="259" customWidth="1"/>
    <col min="15113" max="15362" width="9" style="259" customWidth="1"/>
    <col min="15363" max="15363" width="29.6272727272727" style="259" customWidth="1"/>
    <col min="15364" max="15364" width="12.7545454545455" style="259"/>
    <col min="15365" max="15365" width="29.7545454545455" style="259" customWidth="1"/>
    <col min="15366" max="15366" width="17" style="259" customWidth="1"/>
    <col min="15367" max="15367" width="37" style="259" customWidth="1"/>
    <col min="15368" max="15368" width="17.3727272727273" style="259" customWidth="1"/>
    <col min="15369" max="15618" width="9" style="259" customWidth="1"/>
    <col min="15619" max="15619" width="29.6272727272727" style="259" customWidth="1"/>
    <col min="15620" max="15620" width="12.7545454545455" style="259"/>
    <col min="15621" max="15621" width="29.7545454545455" style="259" customWidth="1"/>
    <col min="15622" max="15622" width="17" style="259" customWidth="1"/>
    <col min="15623" max="15623" width="37" style="259" customWidth="1"/>
    <col min="15624" max="15624" width="17.3727272727273" style="259" customWidth="1"/>
    <col min="15625" max="15874" width="9" style="259" customWidth="1"/>
    <col min="15875" max="15875" width="29.6272727272727" style="259" customWidth="1"/>
    <col min="15876" max="15876" width="12.7545454545455" style="259"/>
    <col min="15877" max="15877" width="29.7545454545455" style="259" customWidth="1"/>
    <col min="15878" max="15878" width="17" style="259" customWidth="1"/>
    <col min="15879" max="15879" width="37" style="259" customWidth="1"/>
    <col min="15880" max="15880" width="17.3727272727273" style="259" customWidth="1"/>
    <col min="15881" max="16130" width="9" style="259" customWidth="1"/>
    <col min="16131" max="16131" width="29.6272727272727" style="259" customWidth="1"/>
    <col min="16132" max="16132" width="12.7545454545455" style="259"/>
    <col min="16133" max="16133" width="29.7545454545455" style="259" customWidth="1"/>
    <col min="16134" max="16134" width="17" style="259" customWidth="1"/>
    <col min="16135" max="16135" width="37" style="259" customWidth="1"/>
    <col min="16136" max="16136" width="17.3727272727273" style="259" customWidth="1"/>
    <col min="16137" max="16382" width="9" style="259" customWidth="1"/>
    <col min="16383" max="16383" width="9" style="259"/>
    <col min="16384" max="16384" width="12.7545454545455" style="259"/>
  </cols>
  <sheetData>
    <row r="1" ht="18.75" customHeight="1" spans="1:11">
      <c r="A1" s="46" t="s">
        <v>705</v>
      </c>
      <c r="B1" s="46"/>
      <c r="C1" s="46"/>
      <c r="D1" s="46"/>
      <c r="E1" s="46"/>
      <c r="F1" s="46"/>
      <c r="G1" s="46"/>
      <c r="H1" s="46"/>
      <c r="I1" s="46"/>
      <c r="J1" s="46"/>
      <c r="K1" s="46"/>
    </row>
    <row r="2" ht="27.6" customHeight="1" spans="1:12">
      <c r="A2" s="67" t="s">
        <v>706</v>
      </c>
      <c r="B2" s="67"/>
      <c r="C2" s="67"/>
      <c r="D2" s="67"/>
      <c r="E2" s="67"/>
      <c r="F2" s="67"/>
      <c r="G2" s="67"/>
      <c r="H2" s="67"/>
      <c r="I2" s="67"/>
      <c r="J2" s="67"/>
      <c r="K2" s="67"/>
      <c r="L2" s="67"/>
    </row>
    <row r="3" ht="23.25" customHeight="1" spans="1:12">
      <c r="A3" s="261"/>
      <c r="B3" s="261"/>
      <c r="C3" s="261"/>
      <c r="D3" s="261"/>
      <c r="E3" s="261"/>
      <c r="F3" s="261"/>
      <c r="G3" s="261"/>
      <c r="H3" s="98" t="s">
        <v>42</v>
      </c>
      <c r="I3" s="98"/>
      <c r="J3" s="98"/>
      <c r="K3" s="98"/>
      <c r="L3" s="98"/>
    </row>
    <row r="4" s="258" customFormat="1" ht="60" spans="1:12">
      <c r="A4" s="72" t="s">
        <v>43</v>
      </c>
      <c r="B4" s="73" t="s">
        <v>44</v>
      </c>
      <c r="C4" s="73" t="s">
        <v>45</v>
      </c>
      <c r="D4" s="73" t="s">
        <v>46</v>
      </c>
      <c r="E4" s="73" t="s">
        <v>47</v>
      </c>
      <c r="F4" s="253" t="s">
        <v>48</v>
      </c>
      <c r="G4" s="101" t="s">
        <v>707</v>
      </c>
      <c r="H4" s="73" t="s">
        <v>44</v>
      </c>
      <c r="I4" s="73" t="s">
        <v>45</v>
      </c>
      <c r="J4" s="73" t="s">
        <v>46</v>
      </c>
      <c r="K4" s="73" t="s">
        <v>47</v>
      </c>
      <c r="L4" s="253" t="s">
        <v>48</v>
      </c>
    </row>
    <row r="5" s="258" customFormat="1" ht="24" customHeight="1" spans="1:12">
      <c r="A5" s="72" t="s">
        <v>50</v>
      </c>
      <c r="B5" s="102"/>
      <c r="C5" s="102"/>
      <c r="D5" s="102"/>
      <c r="E5" s="262"/>
      <c r="F5" s="262"/>
      <c r="G5" s="101" t="s">
        <v>50</v>
      </c>
      <c r="H5" s="102"/>
      <c r="I5" s="102"/>
      <c r="J5" s="102"/>
      <c r="K5" s="262"/>
      <c r="L5" s="262"/>
    </row>
    <row r="6" s="258" customFormat="1" ht="24" customHeight="1" spans="1:12">
      <c r="A6" s="103" t="s">
        <v>51</v>
      </c>
      <c r="B6" s="102"/>
      <c r="C6" s="102"/>
      <c r="D6" s="102"/>
      <c r="E6" s="263"/>
      <c r="F6" s="263"/>
      <c r="G6" s="104" t="s">
        <v>52</v>
      </c>
      <c r="H6" s="102"/>
      <c r="I6" s="102"/>
      <c r="J6" s="107"/>
      <c r="K6" s="277"/>
      <c r="L6" s="278"/>
    </row>
    <row r="7" s="258" customFormat="1" ht="22.5" customHeight="1" spans="1:15">
      <c r="A7" s="264" t="s">
        <v>708</v>
      </c>
      <c r="B7" s="107"/>
      <c r="C7" s="107"/>
      <c r="D7" s="107"/>
      <c r="E7" s="256"/>
      <c r="F7" s="265"/>
      <c r="G7" s="264" t="s">
        <v>709</v>
      </c>
      <c r="H7" s="107"/>
      <c r="I7" s="107"/>
      <c r="J7" s="107"/>
      <c r="K7" s="256"/>
      <c r="L7" s="264"/>
      <c r="O7" s="279"/>
    </row>
    <row r="8" s="258" customFormat="1" ht="22.5" customHeight="1" spans="1:15">
      <c r="A8" s="264" t="s">
        <v>710</v>
      </c>
      <c r="B8" s="107"/>
      <c r="C8" s="107"/>
      <c r="D8" s="107"/>
      <c r="E8" s="266"/>
      <c r="F8" s="266"/>
      <c r="G8" s="264" t="s">
        <v>711</v>
      </c>
      <c r="H8" s="107"/>
      <c r="I8" s="107"/>
      <c r="J8" s="107"/>
      <c r="K8" s="256"/>
      <c r="L8" s="264"/>
      <c r="O8" s="279"/>
    </row>
    <row r="9" s="258" customFormat="1" ht="22.5" customHeight="1" spans="1:15">
      <c r="A9" s="264" t="s">
        <v>712</v>
      </c>
      <c r="B9" s="256"/>
      <c r="C9" s="256"/>
      <c r="D9" s="256"/>
      <c r="E9" s="256"/>
      <c r="F9" s="267"/>
      <c r="G9" s="264" t="s">
        <v>713</v>
      </c>
      <c r="H9" s="107"/>
      <c r="I9" s="107"/>
      <c r="J9" s="107"/>
      <c r="K9" s="256"/>
      <c r="L9" s="264"/>
      <c r="O9" s="279"/>
    </row>
    <row r="10" s="258" customFormat="1" ht="22.5" customHeight="1" spans="1:15">
      <c r="A10" s="264" t="s">
        <v>714</v>
      </c>
      <c r="B10" s="268"/>
      <c r="C10" s="268"/>
      <c r="D10" s="268"/>
      <c r="E10" s="268"/>
      <c r="F10" s="268"/>
      <c r="G10" s="264" t="s">
        <v>715</v>
      </c>
      <c r="H10" s="107"/>
      <c r="I10" s="107"/>
      <c r="J10" s="107"/>
      <c r="K10" s="256"/>
      <c r="L10" s="264"/>
      <c r="O10" s="279"/>
    </row>
    <row r="11" s="258" customFormat="1" ht="22.5" customHeight="1" spans="1:15">
      <c r="A11" s="264"/>
      <c r="B11" s="269"/>
      <c r="C11" s="269"/>
      <c r="D11" s="269"/>
      <c r="E11" s="269"/>
      <c r="F11" s="269"/>
      <c r="G11" s="264" t="s">
        <v>716</v>
      </c>
      <c r="H11" s="107"/>
      <c r="I11" s="107"/>
      <c r="J11" s="107"/>
      <c r="K11" s="256"/>
      <c r="L11" s="264"/>
      <c r="O11" s="279"/>
    </row>
    <row r="12" s="258" customFormat="1" ht="22.5" customHeight="1" spans="1:15">
      <c r="A12" s="270"/>
      <c r="B12" s="269"/>
      <c r="C12" s="269"/>
      <c r="D12" s="269"/>
      <c r="E12" s="269"/>
      <c r="F12" s="269"/>
      <c r="G12" s="264" t="s">
        <v>717</v>
      </c>
      <c r="H12" s="256"/>
      <c r="I12" s="256"/>
      <c r="J12" s="256"/>
      <c r="K12" s="256"/>
      <c r="L12" s="264"/>
      <c r="O12" s="279"/>
    </row>
    <row r="13" s="258" customFormat="1" ht="22.5" customHeight="1" spans="1:15">
      <c r="A13" s="270"/>
      <c r="B13" s="269"/>
      <c r="C13" s="269"/>
      <c r="D13" s="269"/>
      <c r="E13" s="269"/>
      <c r="F13" s="269"/>
      <c r="G13" s="271" t="s">
        <v>718</v>
      </c>
      <c r="H13" s="78"/>
      <c r="I13" s="78"/>
      <c r="J13" s="256"/>
      <c r="K13" s="256"/>
      <c r="L13" s="264"/>
      <c r="O13" s="279"/>
    </row>
    <row r="14" s="258" customFormat="1" ht="22.5" customHeight="1" spans="1:15">
      <c r="A14" s="272"/>
      <c r="B14" s="269"/>
      <c r="C14" s="269"/>
      <c r="D14" s="269"/>
      <c r="E14" s="269"/>
      <c r="F14" s="269"/>
      <c r="G14" s="264" t="s">
        <v>719</v>
      </c>
      <c r="H14" s="78"/>
      <c r="I14" s="78"/>
      <c r="J14" s="256"/>
      <c r="K14" s="256"/>
      <c r="L14" s="264"/>
      <c r="O14" s="279"/>
    </row>
    <row r="15" s="258" customFormat="1" ht="22.5" customHeight="1" spans="1:15">
      <c r="A15" s="272"/>
      <c r="B15" s="269"/>
      <c r="C15" s="269"/>
      <c r="D15" s="269"/>
      <c r="E15" s="269"/>
      <c r="F15" s="269"/>
      <c r="G15" s="264" t="s">
        <v>720</v>
      </c>
      <c r="H15" s="256"/>
      <c r="I15" s="256"/>
      <c r="J15" s="256"/>
      <c r="K15" s="256"/>
      <c r="L15" s="280"/>
      <c r="O15" s="279"/>
    </row>
    <row r="16" s="258" customFormat="1" ht="22.5" customHeight="1" spans="1:15">
      <c r="A16" s="272"/>
      <c r="B16" s="269"/>
      <c r="C16" s="269"/>
      <c r="D16" s="269"/>
      <c r="E16" s="269"/>
      <c r="F16" s="269"/>
      <c r="G16" s="264" t="s">
        <v>721</v>
      </c>
      <c r="H16" s="256"/>
      <c r="I16" s="256"/>
      <c r="J16" s="256"/>
      <c r="K16" s="256"/>
      <c r="L16" s="280"/>
      <c r="O16" s="279"/>
    </row>
    <row r="17" s="258" customFormat="1" ht="22.5" customHeight="1" spans="1:15">
      <c r="A17" s="272"/>
      <c r="B17" s="269"/>
      <c r="C17" s="269"/>
      <c r="D17" s="269"/>
      <c r="E17" s="269"/>
      <c r="F17" s="269"/>
      <c r="G17" s="264" t="s">
        <v>722</v>
      </c>
      <c r="H17" s="256"/>
      <c r="I17" s="256"/>
      <c r="J17" s="256"/>
      <c r="K17" s="256"/>
      <c r="L17" s="280"/>
      <c r="O17" s="279"/>
    </row>
    <row r="18" s="258" customFormat="1" ht="22.5" customHeight="1" spans="1:15">
      <c r="A18" s="273"/>
      <c r="B18" s="274"/>
      <c r="C18" s="274"/>
      <c r="D18" s="274"/>
      <c r="E18" s="274"/>
      <c r="F18" s="274"/>
      <c r="G18" s="264" t="s">
        <v>723</v>
      </c>
      <c r="H18" s="78"/>
      <c r="I18" s="78"/>
      <c r="J18" s="256"/>
      <c r="K18" s="256"/>
      <c r="L18" s="281"/>
      <c r="O18" s="279"/>
    </row>
    <row r="19" s="258" customFormat="1" ht="22.5" customHeight="1" spans="1:12">
      <c r="A19" s="103" t="s">
        <v>102</v>
      </c>
      <c r="B19" s="102"/>
      <c r="C19" s="102"/>
      <c r="D19" s="102"/>
      <c r="E19" s="262"/>
      <c r="F19" s="262"/>
      <c r="G19" s="103" t="s">
        <v>103</v>
      </c>
      <c r="H19" s="102"/>
      <c r="I19" s="102"/>
      <c r="J19" s="102"/>
      <c r="K19" s="262"/>
      <c r="L19" s="262"/>
    </row>
    <row r="20" s="258" customFormat="1" ht="22.5" customHeight="1" spans="1:12">
      <c r="A20" s="275" t="s">
        <v>104</v>
      </c>
      <c r="B20" s="256"/>
      <c r="C20" s="256"/>
      <c r="D20" s="256"/>
      <c r="E20" s="256"/>
      <c r="F20" s="262"/>
      <c r="G20" s="275" t="s">
        <v>724</v>
      </c>
      <c r="H20" s="107"/>
      <c r="I20" s="107"/>
      <c r="J20" s="107"/>
      <c r="K20" s="256"/>
      <c r="L20" s="280"/>
    </row>
    <row r="21" s="258" customFormat="1" ht="22.5" customHeight="1" spans="1:12">
      <c r="A21" s="275" t="s">
        <v>725</v>
      </c>
      <c r="B21" s="107"/>
      <c r="C21" s="107"/>
      <c r="D21" s="107"/>
      <c r="E21" s="256"/>
      <c r="F21" s="274"/>
      <c r="G21" s="275" t="s">
        <v>107</v>
      </c>
      <c r="H21" s="256"/>
      <c r="I21" s="256"/>
      <c r="J21" s="256"/>
      <c r="K21" s="256"/>
      <c r="L21" s="280"/>
    </row>
    <row r="22" s="258" customFormat="1" ht="20.1" customHeight="1" spans="1:12">
      <c r="A22" s="273"/>
      <c r="B22" s="274"/>
      <c r="C22" s="274"/>
      <c r="D22" s="274"/>
      <c r="E22" s="274"/>
      <c r="F22" s="274"/>
      <c r="G22" s="275" t="s">
        <v>726</v>
      </c>
      <c r="H22" s="256"/>
      <c r="I22" s="256"/>
      <c r="J22" s="256"/>
      <c r="K22" s="256"/>
      <c r="L22" s="280"/>
    </row>
    <row r="23" ht="42.95" customHeight="1" spans="1:12">
      <c r="A23" s="276" t="s">
        <v>727</v>
      </c>
      <c r="B23" s="276"/>
      <c r="C23" s="276"/>
      <c r="D23" s="276"/>
      <c r="E23" s="276"/>
      <c r="F23" s="276"/>
      <c r="G23" s="276"/>
      <c r="H23" s="276"/>
      <c r="I23" s="276"/>
      <c r="J23" s="276"/>
      <c r="K23" s="276"/>
      <c r="L23" s="276"/>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5"/>
  <cols>
    <col min="1" max="1" width="25.6272727272727" style="65" customWidth="1"/>
    <col min="2" max="2" width="6.87272727272727" style="66" customWidth="1"/>
    <col min="3" max="3" width="8.12727272727273" style="66" customWidth="1"/>
    <col min="4" max="4" width="6.75454545454545" style="66" customWidth="1"/>
    <col min="5" max="5" width="10.7545454545455" style="66" customWidth="1"/>
    <col min="6" max="6" width="9.75454545454545" style="66" customWidth="1"/>
    <col min="7" max="7" width="33.8727272727273" style="66" customWidth="1"/>
    <col min="8" max="8" width="6.75454545454545" style="66" customWidth="1"/>
    <col min="9" max="9" width="8.25454545454545" style="66" customWidth="1"/>
    <col min="10" max="10" width="7.25454545454545" style="66" customWidth="1"/>
    <col min="11" max="11" width="11.8727272727273" style="66" customWidth="1"/>
    <col min="12" max="12" width="10.1272727272727" style="66" customWidth="1"/>
    <col min="13" max="255" width="9" style="66"/>
    <col min="256" max="256" width="36.7545454545455" style="66" customWidth="1"/>
    <col min="257" max="257" width="11.6272727272727" style="66" customWidth="1"/>
    <col min="258" max="258" width="8.12727272727273" style="66" customWidth="1"/>
    <col min="259" max="259" width="36.5" style="66" customWidth="1"/>
    <col min="260" max="260" width="10.7545454545455" style="66" customWidth="1"/>
    <col min="261" max="261" width="8.12727272727273" style="66" customWidth="1"/>
    <col min="262" max="262" width="9.12727272727273" style="66" customWidth="1"/>
    <col min="263" max="266" width="9" style="66" hidden="1" customWidth="1"/>
    <col min="267" max="511" width="9" style="66"/>
    <col min="512" max="512" width="36.7545454545455" style="66" customWidth="1"/>
    <col min="513" max="513" width="11.6272727272727" style="66" customWidth="1"/>
    <col min="514" max="514" width="8.12727272727273" style="66" customWidth="1"/>
    <col min="515" max="515" width="36.5" style="66" customWidth="1"/>
    <col min="516" max="516" width="10.7545454545455" style="66" customWidth="1"/>
    <col min="517" max="517" width="8.12727272727273" style="66" customWidth="1"/>
    <col min="518" max="518" width="9.12727272727273" style="66" customWidth="1"/>
    <col min="519" max="522" width="9" style="66" hidden="1" customWidth="1"/>
    <col min="523" max="767" width="9" style="66"/>
    <col min="768" max="768" width="36.7545454545455" style="66" customWidth="1"/>
    <col min="769" max="769" width="11.6272727272727" style="66" customWidth="1"/>
    <col min="770" max="770" width="8.12727272727273" style="66" customWidth="1"/>
    <col min="771" max="771" width="36.5" style="66" customWidth="1"/>
    <col min="772" max="772" width="10.7545454545455" style="66" customWidth="1"/>
    <col min="773" max="773" width="8.12727272727273" style="66" customWidth="1"/>
    <col min="774" max="774" width="9.12727272727273" style="66" customWidth="1"/>
    <col min="775" max="778" width="9" style="66" hidden="1" customWidth="1"/>
    <col min="779" max="1023" width="9" style="66"/>
    <col min="1024" max="1024" width="36.7545454545455" style="66" customWidth="1"/>
    <col min="1025" max="1025" width="11.6272727272727" style="66" customWidth="1"/>
    <col min="1026" max="1026" width="8.12727272727273" style="66" customWidth="1"/>
    <col min="1027" max="1027" width="36.5" style="66" customWidth="1"/>
    <col min="1028" max="1028" width="10.7545454545455" style="66" customWidth="1"/>
    <col min="1029" max="1029" width="8.12727272727273" style="66" customWidth="1"/>
    <col min="1030" max="1030" width="9.12727272727273" style="66" customWidth="1"/>
    <col min="1031" max="1034" width="9" style="66" hidden="1" customWidth="1"/>
    <col min="1035" max="1279" width="9" style="66"/>
    <col min="1280" max="1280" width="36.7545454545455" style="66" customWidth="1"/>
    <col min="1281" max="1281" width="11.6272727272727" style="66" customWidth="1"/>
    <col min="1282" max="1282" width="8.12727272727273" style="66" customWidth="1"/>
    <col min="1283" max="1283" width="36.5" style="66" customWidth="1"/>
    <col min="1284" max="1284" width="10.7545454545455" style="66" customWidth="1"/>
    <col min="1285" max="1285" width="8.12727272727273" style="66" customWidth="1"/>
    <col min="1286" max="1286" width="9.12727272727273" style="66" customWidth="1"/>
    <col min="1287" max="1290" width="9" style="66" hidden="1" customWidth="1"/>
    <col min="1291" max="1535" width="9" style="66"/>
    <col min="1536" max="1536" width="36.7545454545455" style="66" customWidth="1"/>
    <col min="1537" max="1537" width="11.6272727272727" style="66" customWidth="1"/>
    <col min="1538" max="1538" width="8.12727272727273" style="66" customWidth="1"/>
    <col min="1539" max="1539" width="36.5" style="66" customWidth="1"/>
    <col min="1540" max="1540" width="10.7545454545455" style="66" customWidth="1"/>
    <col min="1541" max="1541" width="8.12727272727273" style="66" customWidth="1"/>
    <col min="1542" max="1542" width="9.12727272727273" style="66" customWidth="1"/>
    <col min="1543" max="1546" width="9" style="66" hidden="1" customWidth="1"/>
    <col min="1547" max="1791" width="9" style="66"/>
    <col min="1792" max="1792" width="36.7545454545455" style="66" customWidth="1"/>
    <col min="1793" max="1793" width="11.6272727272727" style="66" customWidth="1"/>
    <col min="1794" max="1794" width="8.12727272727273" style="66" customWidth="1"/>
    <col min="1795" max="1795" width="36.5" style="66" customWidth="1"/>
    <col min="1796" max="1796" width="10.7545454545455" style="66" customWidth="1"/>
    <col min="1797" max="1797" width="8.12727272727273" style="66" customWidth="1"/>
    <col min="1798" max="1798" width="9.12727272727273" style="66" customWidth="1"/>
    <col min="1799" max="1802" width="9" style="66" hidden="1" customWidth="1"/>
    <col min="1803" max="2047" width="9" style="66"/>
    <col min="2048" max="2048" width="36.7545454545455" style="66" customWidth="1"/>
    <col min="2049" max="2049" width="11.6272727272727" style="66" customWidth="1"/>
    <col min="2050" max="2050" width="8.12727272727273" style="66" customWidth="1"/>
    <col min="2051" max="2051" width="36.5" style="66" customWidth="1"/>
    <col min="2052" max="2052" width="10.7545454545455" style="66" customWidth="1"/>
    <col min="2053" max="2053" width="8.12727272727273" style="66" customWidth="1"/>
    <col min="2054" max="2054" width="9.12727272727273" style="66" customWidth="1"/>
    <col min="2055" max="2058" width="9" style="66" hidden="1" customWidth="1"/>
    <col min="2059" max="2303" width="9" style="66"/>
    <col min="2304" max="2304" width="36.7545454545455" style="66" customWidth="1"/>
    <col min="2305" max="2305" width="11.6272727272727" style="66" customWidth="1"/>
    <col min="2306" max="2306" width="8.12727272727273" style="66" customWidth="1"/>
    <col min="2307" max="2307" width="36.5" style="66" customWidth="1"/>
    <col min="2308" max="2308" width="10.7545454545455" style="66" customWidth="1"/>
    <col min="2309" max="2309" width="8.12727272727273" style="66" customWidth="1"/>
    <col min="2310" max="2310" width="9.12727272727273" style="66" customWidth="1"/>
    <col min="2311" max="2314" width="9" style="66" hidden="1" customWidth="1"/>
    <col min="2315" max="2559" width="9" style="66"/>
    <col min="2560" max="2560" width="36.7545454545455" style="66" customWidth="1"/>
    <col min="2561" max="2561" width="11.6272727272727" style="66" customWidth="1"/>
    <col min="2562" max="2562" width="8.12727272727273" style="66" customWidth="1"/>
    <col min="2563" max="2563" width="36.5" style="66" customWidth="1"/>
    <col min="2564" max="2564" width="10.7545454545455" style="66" customWidth="1"/>
    <col min="2565" max="2565" width="8.12727272727273" style="66" customWidth="1"/>
    <col min="2566" max="2566" width="9.12727272727273" style="66" customWidth="1"/>
    <col min="2567" max="2570" width="9" style="66" hidden="1" customWidth="1"/>
    <col min="2571" max="2815" width="9" style="66"/>
    <col min="2816" max="2816" width="36.7545454545455" style="66" customWidth="1"/>
    <col min="2817" max="2817" width="11.6272727272727" style="66" customWidth="1"/>
    <col min="2818" max="2818" width="8.12727272727273" style="66" customWidth="1"/>
    <col min="2819" max="2819" width="36.5" style="66" customWidth="1"/>
    <col min="2820" max="2820" width="10.7545454545455" style="66" customWidth="1"/>
    <col min="2821" max="2821" width="8.12727272727273" style="66" customWidth="1"/>
    <col min="2822" max="2822" width="9.12727272727273" style="66" customWidth="1"/>
    <col min="2823" max="2826" width="9" style="66" hidden="1" customWidth="1"/>
    <col min="2827" max="3071" width="9" style="66"/>
    <col min="3072" max="3072" width="36.7545454545455" style="66" customWidth="1"/>
    <col min="3073" max="3073" width="11.6272727272727" style="66" customWidth="1"/>
    <col min="3074" max="3074" width="8.12727272727273" style="66" customWidth="1"/>
    <col min="3075" max="3075" width="36.5" style="66" customWidth="1"/>
    <col min="3076" max="3076" width="10.7545454545455" style="66" customWidth="1"/>
    <col min="3077" max="3077" width="8.12727272727273" style="66" customWidth="1"/>
    <col min="3078" max="3078" width="9.12727272727273" style="66" customWidth="1"/>
    <col min="3079" max="3082" width="9" style="66" hidden="1" customWidth="1"/>
    <col min="3083" max="3327" width="9" style="66"/>
    <col min="3328" max="3328" width="36.7545454545455" style="66" customWidth="1"/>
    <col min="3329" max="3329" width="11.6272727272727" style="66" customWidth="1"/>
    <col min="3330" max="3330" width="8.12727272727273" style="66" customWidth="1"/>
    <col min="3331" max="3331" width="36.5" style="66" customWidth="1"/>
    <col min="3332" max="3332" width="10.7545454545455" style="66" customWidth="1"/>
    <col min="3333" max="3333" width="8.12727272727273" style="66" customWidth="1"/>
    <col min="3334" max="3334" width="9.12727272727273" style="66" customWidth="1"/>
    <col min="3335" max="3338" width="9" style="66" hidden="1" customWidth="1"/>
    <col min="3339" max="3583" width="9" style="66"/>
    <col min="3584" max="3584" width="36.7545454545455" style="66" customWidth="1"/>
    <col min="3585" max="3585" width="11.6272727272727" style="66" customWidth="1"/>
    <col min="3586" max="3586" width="8.12727272727273" style="66" customWidth="1"/>
    <col min="3587" max="3587" width="36.5" style="66" customWidth="1"/>
    <col min="3588" max="3588" width="10.7545454545455" style="66" customWidth="1"/>
    <col min="3589" max="3589" width="8.12727272727273" style="66" customWidth="1"/>
    <col min="3590" max="3590" width="9.12727272727273" style="66" customWidth="1"/>
    <col min="3591" max="3594" width="9" style="66" hidden="1" customWidth="1"/>
    <col min="3595" max="3839" width="9" style="66"/>
    <col min="3840" max="3840" width="36.7545454545455" style="66" customWidth="1"/>
    <col min="3841" max="3841" width="11.6272727272727" style="66" customWidth="1"/>
    <col min="3842" max="3842" width="8.12727272727273" style="66" customWidth="1"/>
    <col min="3843" max="3843" width="36.5" style="66" customWidth="1"/>
    <col min="3844" max="3844" width="10.7545454545455" style="66" customWidth="1"/>
    <col min="3845" max="3845" width="8.12727272727273" style="66" customWidth="1"/>
    <col min="3846" max="3846" width="9.12727272727273" style="66" customWidth="1"/>
    <col min="3847" max="3850" width="9" style="66" hidden="1" customWidth="1"/>
    <col min="3851" max="4095" width="9" style="66"/>
    <col min="4096" max="4096" width="36.7545454545455" style="66" customWidth="1"/>
    <col min="4097" max="4097" width="11.6272727272727" style="66" customWidth="1"/>
    <col min="4098" max="4098" width="8.12727272727273" style="66" customWidth="1"/>
    <col min="4099" max="4099" width="36.5" style="66" customWidth="1"/>
    <col min="4100" max="4100" width="10.7545454545455" style="66" customWidth="1"/>
    <col min="4101" max="4101" width="8.12727272727273" style="66" customWidth="1"/>
    <col min="4102" max="4102" width="9.12727272727273" style="66" customWidth="1"/>
    <col min="4103" max="4106" width="9" style="66" hidden="1" customWidth="1"/>
    <col min="4107" max="4351" width="9" style="66"/>
    <col min="4352" max="4352" width="36.7545454545455" style="66" customWidth="1"/>
    <col min="4353" max="4353" width="11.6272727272727" style="66" customWidth="1"/>
    <col min="4354" max="4354" width="8.12727272727273" style="66" customWidth="1"/>
    <col min="4355" max="4355" width="36.5" style="66" customWidth="1"/>
    <col min="4356" max="4356" width="10.7545454545455" style="66" customWidth="1"/>
    <col min="4357" max="4357" width="8.12727272727273" style="66" customWidth="1"/>
    <col min="4358" max="4358" width="9.12727272727273" style="66" customWidth="1"/>
    <col min="4359" max="4362" width="9" style="66" hidden="1" customWidth="1"/>
    <col min="4363" max="4607" width="9" style="66"/>
    <col min="4608" max="4608" width="36.7545454545455" style="66" customWidth="1"/>
    <col min="4609" max="4609" width="11.6272727272727" style="66" customWidth="1"/>
    <col min="4610" max="4610" width="8.12727272727273" style="66" customWidth="1"/>
    <col min="4611" max="4611" width="36.5" style="66" customWidth="1"/>
    <col min="4612" max="4612" width="10.7545454545455" style="66" customWidth="1"/>
    <col min="4613" max="4613" width="8.12727272727273" style="66" customWidth="1"/>
    <col min="4614" max="4614" width="9.12727272727273" style="66" customWidth="1"/>
    <col min="4615" max="4618" width="9" style="66" hidden="1" customWidth="1"/>
    <col min="4619" max="4863" width="9" style="66"/>
    <col min="4864" max="4864" width="36.7545454545455" style="66" customWidth="1"/>
    <col min="4865" max="4865" width="11.6272727272727" style="66" customWidth="1"/>
    <col min="4866" max="4866" width="8.12727272727273" style="66" customWidth="1"/>
    <col min="4867" max="4867" width="36.5" style="66" customWidth="1"/>
    <col min="4868" max="4868" width="10.7545454545455" style="66" customWidth="1"/>
    <col min="4869" max="4869" width="8.12727272727273" style="66" customWidth="1"/>
    <col min="4870" max="4870" width="9.12727272727273" style="66" customWidth="1"/>
    <col min="4871" max="4874" width="9" style="66" hidden="1" customWidth="1"/>
    <col min="4875" max="5119" width="9" style="66"/>
    <col min="5120" max="5120" width="36.7545454545455" style="66" customWidth="1"/>
    <col min="5121" max="5121" width="11.6272727272727" style="66" customWidth="1"/>
    <col min="5122" max="5122" width="8.12727272727273" style="66" customWidth="1"/>
    <col min="5123" max="5123" width="36.5" style="66" customWidth="1"/>
    <col min="5124" max="5124" width="10.7545454545455" style="66" customWidth="1"/>
    <col min="5125" max="5125" width="8.12727272727273" style="66" customWidth="1"/>
    <col min="5126" max="5126" width="9.12727272727273" style="66" customWidth="1"/>
    <col min="5127" max="5130" width="9" style="66" hidden="1" customWidth="1"/>
    <col min="5131" max="5375" width="9" style="66"/>
    <col min="5376" max="5376" width="36.7545454545455" style="66" customWidth="1"/>
    <col min="5377" max="5377" width="11.6272727272727" style="66" customWidth="1"/>
    <col min="5378" max="5378" width="8.12727272727273" style="66" customWidth="1"/>
    <col min="5379" max="5379" width="36.5" style="66" customWidth="1"/>
    <col min="5380" max="5380" width="10.7545454545455" style="66" customWidth="1"/>
    <col min="5381" max="5381" width="8.12727272727273" style="66" customWidth="1"/>
    <col min="5382" max="5382" width="9.12727272727273" style="66" customWidth="1"/>
    <col min="5383" max="5386" width="9" style="66" hidden="1" customWidth="1"/>
    <col min="5387" max="5631" width="9" style="66"/>
    <col min="5632" max="5632" width="36.7545454545455" style="66" customWidth="1"/>
    <col min="5633" max="5633" width="11.6272727272727" style="66" customWidth="1"/>
    <col min="5634" max="5634" width="8.12727272727273" style="66" customWidth="1"/>
    <col min="5635" max="5635" width="36.5" style="66" customWidth="1"/>
    <col min="5636" max="5636" width="10.7545454545455" style="66" customWidth="1"/>
    <col min="5637" max="5637" width="8.12727272727273" style="66" customWidth="1"/>
    <col min="5638" max="5638" width="9.12727272727273" style="66" customWidth="1"/>
    <col min="5639" max="5642" width="9" style="66" hidden="1" customWidth="1"/>
    <col min="5643" max="5887" width="9" style="66"/>
    <col min="5888" max="5888" width="36.7545454545455" style="66" customWidth="1"/>
    <col min="5889" max="5889" width="11.6272727272727" style="66" customWidth="1"/>
    <col min="5890" max="5890" width="8.12727272727273" style="66" customWidth="1"/>
    <col min="5891" max="5891" width="36.5" style="66" customWidth="1"/>
    <col min="5892" max="5892" width="10.7545454545455" style="66" customWidth="1"/>
    <col min="5893" max="5893" width="8.12727272727273" style="66" customWidth="1"/>
    <col min="5894" max="5894" width="9.12727272727273" style="66" customWidth="1"/>
    <col min="5895" max="5898" width="9" style="66" hidden="1" customWidth="1"/>
    <col min="5899" max="6143" width="9" style="66"/>
    <col min="6144" max="6144" width="36.7545454545455" style="66" customWidth="1"/>
    <col min="6145" max="6145" width="11.6272727272727" style="66" customWidth="1"/>
    <col min="6146" max="6146" width="8.12727272727273" style="66" customWidth="1"/>
    <col min="6147" max="6147" width="36.5" style="66" customWidth="1"/>
    <col min="6148" max="6148" width="10.7545454545455" style="66" customWidth="1"/>
    <col min="6149" max="6149" width="8.12727272727273" style="66" customWidth="1"/>
    <col min="6150" max="6150" width="9.12727272727273" style="66" customWidth="1"/>
    <col min="6151" max="6154" width="9" style="66" hidden="1" customWidth="1"/>
    <col min="6155" max="6399" width="9" style="66"/>
    <col min="6400" max="6400" width="36.7545454545455" style="66" customWidth="1"/>
    <col min="6401" max="6401" width="11.6272727272727" style="66" customWidth="1"/>
    <col min="6402" max="6402" width="8.12727272727273" style="66" customWidth="1"/>
    <col min="6403" max="6403" width="36.5" style="66" customWidth="1"/>
    <col min="6404" max="6404" width="10.7545454545455" style="66" customWidth="1"/>
    <col min="6405" max="6405" width="8.12727272727273" style="66" customWidth="1"/>
    <col min="6406" max="6406" width="9.12727272727273" style="66" customWidth="1"/>
    <col min="6407" max="6410" width="9" style="66" hidden="1" customWidth="1"/>
    <col min="6411" max="6655" width="9" style="66"/>
    <col min="6656" max="6656" width="36.7545454545455" style="66" customWidth="1"/>
    <col min="6657" max="6657" width="11.6272727272727" style="66" customWidth="1"/>
    <col min="6658" max="6658" width="8.12727272727273" style="66" customWidth="1"/>
    <col min="6659" max="6659" width="36.5" style="66" customWidth="1"/>
    <col min="6660" max="6660" width="10.7545454545455" style="66" customWidth="1"/>
    <col min="6661" max="6661" width="8.12727272727273" style="66" customWidth="1"/>
    <col min="6662" max="6662" width="9.12727272727273" style="66" customWidth="1"/>
    <col min="6663" max="6666" width="9" style="66" hidden="1" customWidth="1"/>
    <col min="6667" max="6911" width="9" style="66"/>
    <col min="6912" max="6912" width="36.7545454545455" style="66" customWidth="1"/>
    <col min="6913" max="6913" width="11.6272727272727" style="66" customWidth="1"/>
    <col min="6914" max="6914" width="8.12727272727273" style="66" customWidth="1"/>
    <col min="6915" max="6915" width="36.5" style="66" customWidth="1"/>
    <col min="6916" max="6916" width="10.7545454545455" style="66" customWidth="1"/>
    <col min="6917" max="6917" width="8.12727272727273" style="66" customWidth="1"/>
    <col min="6918" max="6918" width="9.12727272727273" style="66" customWidth="1"/>
    <col min="6919" max="6922" width="9" style="66" hidden="1" customWidth="1"/>
    <col min="6923" max="7167" width="9" style="66"/>
    <col min="7168" max="7168" width="36.7545454545455" style="66" customWidth="1"/>
    <col min="7169" max="7169" width="11.6272727272727" style="66" customWidth="1"/>
    <col min="7170" max="7170" width="8.12727272727273" style="66" customWidth="1"/>
    <col min="7171" max="7171" width="36.5" style="66" customWidth="1"/>
    <col min="7172" max="7172" width="10.7545454545455" style="66" customWidth="1"/>
    <col min="7173" max="7173" width="8.12727272727273" style="66" customWidth="1"/>
    <col min="7174" max="7174" width="9.12727272727273" style="66" customWidth="1"/>
    <col min="7175" max="7178" width="9" style="66" hidden="1" customWidth="1"/>
    <col min="7179" max="7423" width="9" style="66"/>
    <col min="7424" max="7424" width="36.7545454545455" style="66" customWidth="1"/>
    <col min="7425" max="7425" width="11.6272727272727" style="66" customWidth="1"/>
    <col min="7426" max="7426" width="8.12727272727273" style="66" customWidth="1"/>
    <col min="7427" max="7427" width="36.5" style="66" customWidth="1"/>
    <col min="7428" max="7428" width="10.7545454545455" style="66" customWidth="1"/>
    <col min="7429" max="7429" width="8.12727272727273" style="66" customWidth="1"/>
    <col min="7430" max="7430" width="9.12727272727273" style="66" customWidth="1"/>
    <col min="7431" max="7434" width="9" style="66" hidden="1" customWidth="1"/>
    <col min="7435" max="7679" width="9" style="66"/>
    <col min="7680" max="7680" width="36.7545454545455" style="66" customWidth="1"/>
    <col min="7681" max="7681" width="11.6272727272727" style="66" customWidth="1"/>
    <col min="7682" max="7682" width="8.12727272727273" style="66" customWidth="1"/>
    <col min="7683" max="7683" width="36.5" style="66" customWidth="1"/>
    <col min="7684" max="7684" width="10.7545454545455" style="66" customWidth="1"/>
    <col min="7685" max="7685" width="8.12727272727273" style="66" customWidth="1"/>
    <col min="7686" max="7686" width="9.12727272727273" style="66" customWidth="1"/>
    <col min="7687" max="7690" width="9" style="66" hidden="1" customWidth="1"/>
    <col min="7691" max="7935" width="9" style="66"/>
    <col min="7936" max="7936" width="36.7545454545455" style="66" customWidth="1"/>
    <col min="7937" max="7937" width="11.6272727272727" style="66" customWidth="1"/>
    <col min="7938" max="7938" width="8.12727272727273" style="66" customWidth="1"/>
    <col min="7939" max="7939" width="36.5" style="66" customWidth="1"/>
    <col min="7940" max="7940" width="10.7545454545455" style="66" customWidth="1"/>
    <col min="7941" max="7941" width="8.12727272727273" style="66" customWidth="1"/>
    <col min="7942" max="7942" width="9.12727272727273" style="66" customWidth="1"/>
    <col min="7943" max="7946" width="9" style="66" hidden="1" customWidth="1"/>
    <col min="7947" max="8191" width="9" style="66"/>
    <col min="8192" max="8192" width="36.7545454545455" style="66" customWidth="1"/>
    <col min="8193" max="8193" width="11.6272727272727" style="66" customWidth="1"/>
    <col min="8194" max="8194" width="8.12727272727273" style="66" customWidth="1"/>
    <col min="8195" max="8195" width="36.5" style="66" customWidth="1"/>
    <col min="8196" max="8196" width="10.7545454545455" style="66" customWidth="1"/>
    <col min="8197" max="8197" width="8.12727272727273" style="66" customWidth="1"/>
    <col min="8198" max="8198" width="9.12727272727273" style="66" customWidth="1"/>
    <col min="8199" max="8202" width="9" style="66" hidden="1" customWidth="1"/>
    <col min="8203" max="8447" width="9" style="66"/>
    <col min="8448" max="8448" width="36.7545454545455" style="66" customWidth="1"/>
    <col min="8449" max="8449" width="11.6272727272727" style="66" customWidth="1"/>
    <col min="8450" max="8450" width="8.12727272727273" style="66" customWidth="1"/>
    <col min="8451" max="8451" width="36.5" style="66" customWidth="1"/>
    <col min="8452" max="8452" width="10.7545454545455" style="66" customWidth="1"/>
    <col min="8453" max="8453" width="8.12727272727273" style="66" customWidth="1"/>
    <col min="8454" max="8454" width="9.12727272727273" style="66" customWidth="1"/>
    <col min="8455" max="8458" width="9" style="66" hidden="1" customWidth="1"/>
    <col min="8459" max="8703" width="9" style="66"/>
    <col min="8704" max="8704" width="36.7545454545455" style="66" customWidth="1"/>
    <col min="8705" max="8705" width="11.6272727272727" style="66" customWidth="1"/>
    <col min="8706" max="8706" width="8.12727272727273" style="66" customWidth="1"/>
    <col min="8707" max="8707" width="36.5" style="66" customWidth="1"/>
    <col min="8708" max="8708" width="10.7545454545455" style="66" customWidth="1"/>
    <col min="8709" max="8709" width="8.12727272727273" style="66" customWidth="1"/>
    <col min="8710" max="8710" width="9.12727272727273" style="66" customWidth="1"/>
    <col min="8711" max="8714" width="9" style="66" hidden="1" customWidth="1"/>
    <col min="8715" max="8959" width="9" style="66"/>
    <col min="8960" max="8960" width="36.7545454545455" style="66" customWidth="1"/>
    <col min="8961" max="8961" width="11.6272727272727" style="66" customWidth="1"/>
    <col min="8962" max="8962" width="8.12727272727273" style="66" customWidth="1"/>
    <col min="8963" max="8963" width="36.5" style="66" customWidth="1"/>
    <col min="8964" max="8964" width="10.7545454545455" style="66" customWidth="1"/>
    <col min="8965" max="8965" width="8.12727272727273" style="66" customWidth="1"/>
    <col min="8966" max="8966" width="9.12727272727273" style="66" customWidth="1"/>
    <col min="8967" max="8970" width="9" style="66" hidden="1" customWidth="1"/>
    <col min="8971" max="9215" width="9" style="66"/>
    <col min="9216" max="9216" width="36.7545454545455" style="66" customWidth="1"/>
    <col min="9217" max="9217" width="11.6272727272727" style="66" customWidth="1"/>
    <col min="9218" max="9218" width="8.12727272727273" style="66" customWidth="1"/>
    <col min="9219" max="9219" width="36.5" style="66" customWidth="1"/>
    <col min="9220" max="9220" width="10.7545454545455" style="66" customWidth="1"/>
    <col min="9221" max="9221" width="8.12727272727273" style="66" customWidth="1"/>
    <col min="9222" max="9222" width="9.12727272727273" style="66" customWidth="1"/>
    <col min="9223" max="9226" width="9" style="66" hidden="1" customWidth="1"/>
    <col min="9227" max="9471" width="9" style="66"/>
    <col min="9472" max="9472" width="36.7545454545455" style="66" customWidth="1"/>
    <col min="9473" max="9473" width="11.6272727272727" style="66" customWidth="1"/>
    <col min="9474" max="9474" width="8.12727272727273" style="66" customWidth="1"/>
    <col min="9475" max="9475" width="36.5" style="66" customWidth="1"/>
    <col min="9476" max="9476" width="10.7545454545455" style="66" customWidth="1"/>
    <col min="9477" max="9477" width="8.12727272727273" style="66" customWidth="1"/>
    <col min="9478" max="9478" width="9.12727272727273" style="66" customWidth="1"/>
    <col min="9479" max="9482" width="9" style="66" hidden="1" customWidth="1"/>
    <col min="9483" max="9727" width="9" style="66"/>
    <col min="9728" max="9728" width="36.7545454545455" style="66" customWidth="1"/>
    <col min="9729" max="9729" width="11.6272727272727" style="66" customWidth="1"/>
    <col min="9730" max="9730" width="8.12727272727273" style="66" customWidth="1"/>
    <col min="9731" max="9731" width="36.5" style="66" customWidth="1"/>
    <col min="9732" max="9732" width="10.7545454545455" style="66" customWidth="1"/>
    <col min="9733" max="9733" width="8.12727272727273" style="66" customWidth="1"/>
    <col min="9734" max="9734" width="9.12727272727273" style="66" customWidth="1"/>
    <col min="9735" max="9738" width="9" style="66" hidden="1" customWidth="1"/>
    <col min="9739" max="9983" width="9" style="66"/>
    <col min="9984" max="9984" width="36.7545454545455" style="66" customWidth="1"/>
    <col min="9985" max="9985" width="11.6272727272727" style="66" customWidth="1"/>
    <col min="9986" max="9986" width="8.12727272727273" style="66" customWidth="1"/>
    <col min="9987" max="9987" width="36.5" style="66" customWidth="1"/>
    <col min="9988" max="9988" width="10.7545454545455" style="66" customWidth="1"/>
    <col min="9989" max="9989" width="8.12727272727273" style="66" customWidth="1"/>
    <col min="9990" max="9990" width="9.12727272727273" style="66" customWidth="1"/>
    <col min="9991" max="9994" width="9" style="66" hidden="1" customWidth="1"/>
    <col min="9995" max="10239" width="9" style="66"/>
    <col min="10240" max="10240" width="36.7545454545455" style="66" customWidth="1"/>
    <col min="10241" max="10241" width="11.6272727272727" style="66" customWidth="1"/>
    <col min="10242" max="10242" width="8.12727272727273" style="66" customWidth="1"/>
    <col min="10243" max="10243" width="36.5" style="66" customWidth="1"/>
    <col min="10244" max="10244" width="10.7545454545455" style="66" customWidth="1"/>
    <col min="10245" max="10245" width="8.12727272727273" style="66" customWidth="1"/>
    <col min="10246" max="10246" width="9.12727272727273" style="66" customWidth="1"/>
    <col min="10247" max="10250" width="9" style="66" hidden="1" customWidth="1"/>
    <col min="10251" max="10495" width="9" style="66"/>
    <col min="10496" max="10496" width="36.7545454545455" style="66" customWidth="1"/>
    <col min="10497" max="10497" width="11.6272727272727" style="66" customWidth="1"/>
    <col min="10498" max="10498" width="8.12727272727273" style="66" customWidth="1"/>
    <col min="10499" max="10499" width="36.5" style="66" customWidth="1"/>
    <col min="10500" max="10500" width="10.7545454545455" style="66" customWidth="1"/>
    <col min="10501" max="10501" width="8.12727272727273" style="66" customWidth="1"/>
    <col min="10502" max="10502" width="9.12727272727273" style="66" customWidth="1"/>
    <col min="10503" max="10506" width="9" style="66" hidden="1" customWidth="1"/>
    <col min="10507" max="10751" width="9" style="66"/>
    <col min="10752" max="10752" width="36.7545454545455" style="66" customWidth="1"/>
    <col min="10753" max="10753" width="11.6272727272727" style="66" customWidth="1"/>
    <col min="10754" max="10754" width="8.12727272727273" style="66" customWidth="1"/>
    <col min="10755" max="10755" width="36.5" style="66" customWidth="1"/>
    <col min="10756" max="10756" width="10.7545454545455" style="66" customWidth="1"/>
    <col min="10757" max="10757" width="8.12727272727273" style="66" customWidth="1"/>
    <col min="10758" max="10758" width="9.12727272727273" style="66" customWidth="1"/>
    <col min="10759" max="10762" width="9" style="66" hidden="1" customWidth="1"/>
    <col min="10763" max="11007" width="9" style="66"/>
    <col min="11008" max="11008" width="36.7545454545455" style="66" customWidth="1"/>
    <col min="11009" max="11009" width="11.6272727272727" style="66" customWidth="1"/>
    <col min="11010" max="11010" width="8.12727272727273" style="66" customWidth="1"/>
    <col min="11011" max="11011" width="36.5" style="66" customWidth="1"/>
    <col min="11012" max="11012" width="10.7545454545455" style="66" customWidth="1"/>
    <col min="11013" max="11013" width="8.12727272727273" style="66" customWidth="1"/>
    <col min="11014" max="11014" width="9.12727272727273" style="66" customWidth="1"/>
    <col min="11015" max="11018" width="9" style="66" hidden="1" customWidth="1"/>
    <col min="11019" max="11263" width="9" style="66"/>
    <col min="11264" max="11264" width="36.7545454545455" style="66" customWidth="1"/>
    <col min="11265" max="11265" width="11.6272727272727" style="66" customWidth="1"/>
    <col min="11266" max="11266" width="8.12727272727273" style="66" customWidth="1"/>
    <col min="11267" max="11267" width="36.5" style="66" customWidth="1"/>
    <col min="11268" max="11268" width="10.7545454545455" style="66" customWidth="1"/>
    <col min="11269" max="11269" width="8.12727272727273" style="66" customWidth="1"/>
    <col min="11270" max="11270" width="9.12727272727273" style="66" customWidth="1"/>
    <col min="11271" max="11274" width="9" style="66" hidden="1" customWidth="1"/>
    <col min="11275" max="11519" width="9" style="66"/>
    <col min="11520" max="11520" width="36.7545454545455" style="66" customWidth="1"/>
    <col min="11521" max="11521" width="11.6272727272727" style="66" customWidth="1"/>
    <col min="11522" max="11522" width="8.12727272727273" style="66" customWidth="1"/>
    <col min="11523" max="11523" width="36.5" style="66" customWidth="1"/>
    <col min="11524" max="11524" width="10.7545454545455" style="66" customWidth="1"/>
    <col min="11525" max="11525" width="8.12727272727273" style="66" customWidth="1"/>
    <col min="11526" max="11526" width="9.12727272727273" style="66" customWidth="1"/>
    <col min="11527" max="11530" width="9" style="66" hidden="1" customWidth="1"/>
    <col min="11531" max="11775" width="9" style="66"/>
    <col min="11776" max="11776" width="36.7545454545455" style="66" customWidth="1"/>
    <col min="11777" max="11777" width="11.6272727272727" style="66" customWidth="1"/>
    <col min="11778" max="11778" width="8.12727272727273" style="66" customWidth="1"/>
    <col min="11779" max="11779" width="36.5" style="66" customWidth="1"/>
    <col min="11780" max="11780" width="10.7545454545455" style="66" customWidth="1"/>
    <col min="11781" max="11781" width="8.12727272727273" style="66" customWidth="1"/>
    <col min="11782" max="11782" width="9.12727272727273" style="66" customWidth="1"/>
    <col min="11783" max="11786" width="9" style="66" hidden="1" customWidth="1"/>
    <col min="11787" max="12031" width="9" style="66"/>
    <col min="12032" max="12032" width="36.7545454545455" style="66" customWidth="1"/>
    <col min="12033" max="12033" width="11.6272727272727" style="66" customWidth="1"/>
    <col min="12034" max="12034" width="8.12727272727273" style="66" customWidth="1"/>
    <col min="12035" max="12035" width="36.5" style="66" customWidth="1"/>
    <col min="12036" max="12036" width="10.7545454545455" style="66" customWidth="1"/>
    <col min="12037" max="12037" width="8.12727272727273" style="66" customWidth="1"/>
    <col min="12038" max="12038" width="9.12727272727273" style="66" customWidth="1"/>
    <col min="12039" max="12042" width="9" style="66" hidden="1" customWidth="1"/>
    <col min="12043" max="12287" width="9" style="66"/>
    <col min="12288" max="12288" width="36.7545454545455" style="66" customWidth="1"/>
    <col min="12289" max="12289" width="11.6272727272727" style="66" customWidth="1"/>
    <col min="12290" max="12290" width="8.12727272727273" style="66" customWidth="1"/>
    <col min="12291" max="12291" width="36.5" style="66" customWidth="1"/>
    <col min="12292" max="12292" width="10.7545454545455" style="66" customWidth="1"/>
    <col min="12293" max="12293" width="8.12727272727273" style="66" customWidth="1"/>
    <col min="12294" max="12294" width="9.12727272727273" style="66" customWidth="1"/>
    <col min="12295" max="12298" width="9" style="66" hidden="1" customWidth="1"/>
    <col min="12299" max="12543" width="9" style="66"/>
    <col min="12544" max="12544" width="36.7545454545455" style="66" customWidth="1"/>
    <col min="12545" max="12545" width="11.6272727272727" style="66" customWidth="1"/>
    <col min="12546" max="12546" width="8.12727272727273" style="66" customWidth="1"/>
    <col min="12547" max="12547" width="36.5" style="66" customWidth="1"/>
    <col min="12548" max="12548" width="10.7545454545455" style="66" customWidth="1"/>
    <col min="12549" max="12549" width="8.12727272727273" style="66" customWidth="1"/>
    <col min="12550" max="12550" width="9.12727272727273" style="66" customWidth="1"/>
    <col min="12551" max="12554" width="9" style="66" hidden="1" customWidth="1"/>
    <col min="12555" max="12799" width="9" style="66"/>
    <col min="12800" max="12800" width="36.7545454545455" style="66" customWidth="1"/>
    <col min="12801" max="12801" width="11.6272727272727" style="66" customWidth="1"/>
    <col min="12802" max="12802" width="8.12727272727273" style="66" customWidth="1"/>
    <col min="12803" max="12803" width="36.5" style="66" customWidth="1"/>
    <col min="12804" max="12804" width="10.7545454545455" style="66" customWidth="1"/>
    <col min="12805" max="12805" width="8.12727272727273" style="66" customWidth="1"/>
    <col min="12806" max="12806" width="9.12727272727273" style="66" customWidth="1"/>
    <col min="12807" max="12810" width="9" style="66" hidden="1" customWidth="1"/>
    <col min="12811" max="13055" width="9" style="66"/>
    <col min="13056" max="13056" width="36.7545454545455" style="66" customWidth="1"/>
    <col min="13057" max="13057" width="11.6272727272727" style="66" customWidth="1"/>
    <col min="13058" max="13058" width="8.12727272727273" style="66" customWidth="1"/>
    <col min="13059" max="13059" width="36.5" style="66" customWidth="1"/>
    <col min="13060" max="13060" width="10.7545454545455" style="66" customWidth="1"/>
    <col min="13061" max="13061" width="8.12727272727273" style="66" customWidth="1"/>
    <col min="13062" max="13062" width="9.12727272727273" style="66" customWidth="1"/>
    <col min="13063" max="13066" width="9" style="66" hidden="1" customWidth="1"/>
    <col min="13067" max="13311" width="9" style="66"/>
    <col min="13312" max="13312" width="36.7545454545455" style="66" customWidth="1"/>
    <col min="13313" max="13313" width="11.6272727272727" style="66" customWidth="1"/>
    <col min="13314" max="13314" width="8.12727272727273" style="66" customWidth="1"/>
    <col min="13315" max="13315" width="36.5" style="66" customWidth="1"/>
    <col min="13316" max="13316" width="10.7545454545455" style="66" customWidth="1"/>
    <col min="13317" max="13317" width="8.12727272727273" style="66" customWidth="1"/>
    <col min="13318" max="13318" width="9.12727272727273" style="66" customWidth="1"/>
    <col min="13319" max="13322" width="9" style="66" hidden="1" customWidth="1"/>
    <col min="13323" max="13567" width="9" style="66"/>
    <col min="13568" max="13568" width="36.7545454545455" style="66" customWidth="1"/>
    <col min="13569" max="13569" width="11.6272727272727" style="66" customWidth="1"/>
    <col min="13570" max="13570" width="8.12727272727273" style="66" customWidth="1"/>
    <col min="13571" max="13571" width="36.5" style="66" customWidth="1"/>
    <col min="13572" max="13572" width="10.7545454545455" style="66" customWidth="1"/>
    <col min="13573" max="13573" width="8.12727272727273" style="66" customWidth="1"/>
    <col min="13574" max="13574" width="9.12727272727273" style="66" customWidth="1"/>
    <col min="13575" max="13578" width="9" style="66" hidden="1" customWidth="1"/>
    <col min="13579" max="13823" width="9" style="66"/>
    <col min="13824" max="13824" width="36.7545454545455" style="66" customWidth="1"/>
    <col min="13825" max="13825" width="11.6272727272727" style="66" customWidth="1"/>
    <col min="13826" max="13826" width="8.12727272727273" style="66" customWidth="1"/>
    <col min="13827" max="13827" width="36.5" style="66" customWidth="1"/>
    <col min="13828" max="13828" width="10.7545454545455" style="66" customWidth="1"/>
    <col min="13829" max="13829" width="8.12727272727273" style="66" customWidth="1"/>
    <col min="13830" max="13830" width="9.12727272727273" style="66" customWidth="1"/>
    <col min="13831" max="13834" width="9" style="66" hidden="1" customWidth="1"/>
    <col min="13835" max="14079" width="9" style="66"/>
    <col min="14080" max="14080" width="36.7545454545455" style="66" customWidth="1"/>
    <col min="14081" max="14081" width="11.6272727272727" style="66" customWidth="1"/>
    <col min="14082" max="14082" width="8.12727272727273" style="66" customWidth="1"/>
    <col min="14083" max="14083" width="36.5" style="66" customWidth="1"/>
    <col min="14084" max="14084" width="10.7545454545455" style="66" customWidth="1"/>
    <col min="14085" max="14085" width="8.12727272727273" style="66" customWidth="1"/>
    <col min="14086" max="14086" width="9.12727272727273" style="66" customWidth="1"/>
    <col min="14087" max="14090" width="9" style="66" hidden="1" customWidth="1"/>
    <col min="14091" max="14335" width="9" style="66"/>
    <col min="14336" max="14336" width="36.7545454545455" style="66" customWidth="1"/>
    <col min="14337" max="14337" width="11.6272727272727" style="66" customWidth="1"/>
    <col min="14338" max="14338" width="8.12727272727273" style="66" customWidth="1"/>
    <col min="14339" max="14339" width="36.5" style="66" customWidth="1"/>
    <col min="14340" max="14340" width="10.7545454545455" style="66" customWidth="1"/>
    <col min="14341" max="14341" width="8.12727272727273" style="66" customWidth="1"/>
    <col min="14342" max="14342" width="9.12727272727273" style="66" customWidth="1"/>
    <col min="14343" max="14346" width="9" style="66" hidden="1" customWidth="1"/>
    <col min="14347" max="14591" width="9" style="66"/>
    <col min="14592" max="14592" width="36.7545454545455" style="66" customWidth="1"/>
    <col min="14593" max="14593" width="11.6272727272727" style="66" customWidth="1"/>
    <col min="14594" max="14594" width="8.12727272727273" style="66" customWidth="1"/>
    <col min="14595" max="14595" width="36.5" style="66" customWidth="1"/>
    <col min="14596" max="14596" width="10.7545454545455" style="66" customWidth="1"/>
    <col min="14597" max="14597" width="8.12727272727273" style="66" customWidth="1"/>
    <col min="14598" max="14598" width="9.12727272727273" style="66" customWidth="1"/>
    <col min="14599" max="14602" width="9" style="66" hidden="1" customWidth="1"/>
    <col min="14603" max="14847" width="9" style="66"/>
    <col min="14848" max="14848" width="36.7545454545455" style="66" customWidth="1"/>
    <col min="14849" max="14849" width="11.6272727272727" style="66" customWidth="1"/>
    <col min="14850" max="14850" width="8.12727272727273" style="66" customWidth="1"/>
    <col min="14851" max="14851" width="36.5" style="66" customWidth="1"/>
    <col min="14852" max="14852" width="10.7545454545455" style="66" customWidth="1"/>
    <col min="14853" max="14853" width="8.12727272727273" style="66" customWidth="1"/>
    <col min="14854" max="14854" width="9.12727272727273" style="66" customWidth="1"/>
    <col min="14855" max="14858" width="9" style="66" hidden="1" customWidth="1"/>
    <col min="14859" max="15103" width="9" style="66"/>
    <col min="15104" max="15104" width="36.7545454545455" style="66" customWidth="1"/>
    <col min="15105" max="15105" width="11.6272727272727" style="66" customWidth="1"/>
    <col min="15106" max="15106" width="8.12727272727273" style="66" customWidth="1"/>
    <col min="15107" max="15107" width="36.5" style="66" customWidth="1"/>
    <col min="15108" max="15108" width="10.7545454545455" style="66" customWidth="1"/>
    <col min="15109" max="15109" width="8.12727272727273" style="66" customWidth="1"/>
    <col min="15110" max="15110" width="9.12727272727273" style="66" customWidth="1"/>
    <col min="15111" max="15114" width="9" style="66" hidden="1" customWidth="1"/>
    <col min="15115" max="15359" width="9" style="66"/>
    <col min="15360" max="15360" width="36.7545454545455" style="66" customWidth="1"/>
    <col min="15361" max="15361" width="11.6272727272727" style="66" customWidth="1"/>
    <col min="15362" max="15362" width="8.12727272727273" style="66" customWidth="1"/>
    <col min="15363" max="15363" width="36.5" style="66" customWidth="1"/>
    <col min="15364" max="15364" width="10.7545454545455" style="66" customWidth="1"/>
    <col min="15365" max="15365" width="8.12727272727273" style="66" customWidth="1"/>
    <col min="15366" max="15366" width="9.12727272727273" style="66" customWidth="1"/>
    <col min="15367" max="15370" width="9" style="66" hidden="1" customWidth="1"/>
    <col min="15371" max="15615" width="9" style="66"/>
    <col min="15616" max="15616" width="36.7545454545455" style="66" customWidth="1"/>
    <col min="15617" max="15617" width="11.6272727272727" style="66" customWidth="1"/>
    <col min="15618" max="15618" width="8.12727272727273" style="66" customWidth="1"/>
    <col min="15619" max="15619" width="36.5" style="66" customWidth="1"/>
    <col min="15620" max="15620" width="10.7545454545455" style="66" customWidth="1"/>
    <col min="15621" max="15621" width="8.12727272727273" style="66" customWidth="1"/>
    <col min="15622" max="15622" width="9.12727272727273" style="66" customWidth="1"/>
    <col min="15623" max="15626" width="9" style="66" hidden="1" customWidth="1"/>
    <col min="15627" max="15871" width="9" style="66"/>
    <col min="15872" max="15872" width="36.7545454545455" style="66" customWidth="1"/>
    <col min="15873" max="15873" width="11.6272727272727" style="66" customWidth="1"/>
    <col min="15874" max="15874" width="8.12727272727273" style="66" customWidth="1"/>
    <col min="15875" max="15875" width="36.5" style="66" customWidth="1"/>
    <col min="15876" max="15876" width="10.7545454545455" style="66" customWidth="1"/>
    <col min="15877" max="15877" width="8.12727272727273" style="66" customWidth="1"/>
    <col min="15878" max="15878" width="9.12727272727273" style="66" customWidth="1"/>
    <col min="15879" max="15882" width="9" style="66" hidden="1" customWidth="1"/>
    <col min="15883" max="16127" width="9" style="66"/>
    <col min="16128" max="16128" width="36.7545454545455" style="66" customWidth="1"/>
    <col min="16129" max="16129" width="11.6272727272727" style="66" customWidth="1"/>
    <col min="16130" max="16130" width="8.12727272727273" style="66" customWidth="1"/>
    <col min="16131" max="16131" width="36.5" style="66" customWidth="1"/>
    <col min="16132" max="16132" width="10.7545454545455" style="66" customWidth="1"/>
    <col min="16133" max="16133" width="8.12727272727273" style="66" customWidth="1"/>
    <col min="16134" max="16134" width="9.12727272727273" style="66" customWidth="1"/>
    <col min="16135" max="16138" width="9" style="66" hidden="1" customWidth="1"/>
    <col min="16139" max="16384" width="9" style="66"/>
  </cols>
  <sheetData>
    <row r="1" ht="18.5" spans="1:12">
      <c r="A1" s="46" t="s">
        <v>728</v>
      </c>
      <c r="B1" s="46"/>
      <c r="C1" s="46"/>
      <c r="D1" s="46"/>
      <c r="E1" s="46"/>
      <c r="F1" s="46"/>
      <c r="G1" s="46"/>
      <c r="H1" s="46"/>
      <c r="I1" s="46"/>
      <c r="J1" s="46"/>
      <c r="K1" s="46"/>
      <c r="L1" s="46"/>
    </row>
    <row r="2" ht="24.75" customHeight="1" spans="1:12">
      <c r="A2" s="67" t="s">
        <v>729</v>
      </c>
      <c r="B2" s="67"/>
      <c r="C2" s="67"/>
      <c r="D2" s="67"/>
      <c r="E2" s="67"/>
      <c r="F2" s="67"/>
      <c r="G2" s="67"/>
      <c r="H2" s="67"/>
      <c r="I2" s="67"/>
      <c r="J2" s="67"/>
      <c r="K2" s="67"/>
      <c r="L2" s="67"/>
    </row>
    <row r="3" ht="17.5" spans="1:12">
      <c r="A3" s="68"/>
      <c r="B3" s="69"/>
      <c r="C3" s="69"/>
      <c r="D3" s="69"/>
      <c r="E3" s="69"/>
      <c r="F3" s="69"/>
      <c r="G3" s="70"/>
      <c r="I3" s="69"/>
      <c r="J3" s="69"/>
      <c r="K3" s="69"/>
      <c r="L3" s="71" t="s">
        <v>42</v>
      </c>
    </row>
    <row r="4" ht="45" spans="1:12">
      <c r="A4" s="72" t="s">
        <v>43</v>
      </c>
      <c r="B4" s="73" t="s">
        <v>44</v>
      </c>
      <c r="C4" s="73" t="s">
        <v>45</v>
      </c>
      <c r="D4" s="73" t="s">
        <v>46</v>
      </c>
      <c r="E4" s="73" t="s">
        <v>47</v>
      </c>
      <c r="F4" s="253" t="s">
        <v>48</v>
      </c>
      <c r="G4" s="72" t="s">
        <v>707</v>
      </c>
      <c r="H4" s="73" t="s">
        <v>44</v>
      </c>
      <c r="I4" s="73" t="s">
        <v>45</v>
      </c>
      <c r="J4" s="73" t="s">
        <v>46</v>
      </c>
      <c r="K4" s="73" t="s">
        <v>47</v>
      </c>
      <c r="L4" s="253" t="s">
        <v>48</v>
      </c>
    </row>
    <row r="5" ht="37.5" customHeight="1" spans="1:12">
      <c r="A5" s="74" t="s">
        <v>50</v>
      </c>
      <c r="B5" s="75"/>
      <c r="C5" s="254"/>
      <c r="D5" s="254"/>
      <c r="E5" s="254"/>
      <c r="F5" s="255"/>
      <c r="G5" s="74" t="s">
        <v>50</v>
      </c>
      <c r="H5" s="75"/>
      <c r="I5" s="254"/>
      <c r="J5" s="254"/>
      <c r="K5" s="254"/>
      <c r="L5" s="255"/>
    </row>
    <row r="6" ht="30.75" customHeight="1" spans="1:12">
      <c r="A6" s="76" t="s">
        <v>730</v>
      </c>
      <c r="B6" s="75"/>
      <c r="C6" s="254"/>
      <c r="D6" s="254"/>
      <c r="E6" s="254"/>
      <c r="F6" s="255"/>
      <c r="G6" s="76" t="s">
        <v>731</v>
      </c>
      <c r="H6" s="75"/>
      <c r="I6" s="254"/>
      <c r="J6" s="254"/>
      <c r="K6" s="254"/>
      <c r="L6" s="255"/>
    </row>
    <row r="7" ht="36.75" customHeight="1" spans="1:12">
      <c r="A7" s="77" t="s">
        <v>732</v>
      </c>
      <c r="B7" s="78"/>
      <c r="C7" s="256"/>
      <c r="D7" s="256"/>
      <c r="E7" s="256"/>
      <c r="F7" s="257"/>
      <c r="G7" s="77" t="s">
        <v>733</v>
      </c>
      <c r="H7" s="78">
        <f>SUM(H8:H10)</f>
        <v>0</v>
      </c>
      <c r="I7" s="256"/>
      <c r="J7" s="256"/>
      <c r="K7" s="256"/>
      <c r="L7" s="257"/>
    </row>
    <row r="8" ht="36.75" customHeight="1" spans="1:12">
      <c r="A8" s="80" t="s">
        <v>734</v>
      </c>
      <c r="B8" s="78"/>
      <c r="C8" s="256"/>
      <c r="D8" s="256"/>
      <c r="E8" s="256"/>
      <c r="F8" s="257"/>
      <c r="G8" s="80" t="s">
        <v>734</v>
      </c>
      <c r="H8" s="78"/>
      <c r="I8" s="256"/>
      <c r="J8" s="256"/>
      <c r="K8" s="256"/>
      <c r="L8" s="257"/>
    </row>
    <row r="9" ht="36.75" customHeight="1" spans="1:12">
      <c r="A9" s="80" t="s">
        <v>735</v>
      </c>
      <c r="B9" s="78"/>
      <c r="C9" s="256"/>
      <c r="D9" s="256"/>
      <c r="E9" s="256"/>
      <c r="F9" s="257"/>
      <c r="G9" s="80" t="s">
        <v>735</v>
      </c>
      <c r="H9" s="78"/>
      <c r="I9" s="256"/>
      <c r="J9" s="256"/>
      <c r="K9" s="256"/>
      <c r="L9" s="257"/>
    </row>
    <row r="10" ht="36.75" customHeight="1" spans="1:12">
      <c r="A10" s="80" t="s">
        <v>736</v>
      </c>
      <c r="B10" s="78"/>
      <c r="C10" s="256"/>
      <c r="D10" s="256"/>
      <c r="E10" s="256"/>
      <c r="F10" s="257"/>
      <c r="G10" s="80" t="s">
        <v>736</v>
      </c>
      <c r="H10" s="78"/>
      <c r="I10" s="256"/>
      <c r="J10" s="256"/>
      <c r="K10" s="256"/>
      <c r="L10" s="257"/>
    </row>
    <row r="11" ht="36.75" customHeight="1" spans="1:12">
      <c r="A11" s="77" t="s">
        <v>737</v>
      </c>
      <c r="B11" s="78">
        <f>B12+B13</f>
        <v>0</v>
      </c>
      <c r="C11" s="256"/>
      <c r="D11" s="256"/>
      <c r="E11" s="256"/>
      <c r="F11" s="257"/>
      <c r="G11" s="77" t="s">
        <v>738</v>
      </c>
      <c r="H11" s="78">
        <f>H12+H13</f>
        <v>0</v>
      </c>
      <c r="I11" s="256"/>
      <c r="J11" s="256"/>
      <c r="K11" s="256"/>
      <c r="L11" s="257"/>
    </row>
    <row r="12" ht="36.75" customHeight="1" spans="1:12">
      <c r="A12" s="81" t="s">
        <v>739</v>
      </c>
      <c r="B12" s="78"/>
      <c r="C12" s="256"/>
      <c r="D12" s="256"/>
      <c r="E12" s="256"/>
      <c r="F12" s="257"/>
      <c r="G12" s="80" t="s">
        <v>740</v>
      </c>
      <c r="H12" s="78"/>
      <c r="I12" s="256"/>
      <c r="J12" s="256"/>
      <c r="K12" s="256"/>
      <c r="L12" s="257"/>
    </row>
    <row r="13" ht="36.75" customHeight="1" spans="1:12">
      <c r="A13" s="80" t="s">
        <v>741</v>
      </c>
      <c r="B13" s="78"/>
      <c r="C13" s="256"/>
      <c r="D13" s="256"/>
      <c r="E13" s="256"/>
      <c r="F13" s="257"/>
      <c r="G13" s="80" t="s">
        <v>741</v>
      </c>
      <c r="H13" s="78"/>
      <c r="I13" s="256"/>
      <c r="J13" s="256"/>
      <c r="K13" s="256"/>
      <c r="L13" s="257"/>
    </row>
    <row r="14" ht="36.75" customHeight="1" spans="1:12">
      <c r="A14" s="77" t="s">
        <v>742</v>
      </c>
      <c r="B14" s="78"/>
      <c r="C14" s="256"/>
      <c r="D14" s="256"/>
      <c r="E14" s="256"/>
      <c r="F14" s="257"/>
      <c r="G14" s="77" t="s">
        <v>743</v>
      </c>
      <c r="H14" s="78"/>
      <c r="I14" s="256"/>
      <c r="J14" s="256"/>
      <c r="K14" s="256"/>
      <c r="L14" s="257"/>
    </row>
    <row r="15" ht="36.75" customHeight="1" spans="1:12">
      <c r="A15" s="77" t="s">
        <v>744</v>
      </c>
      <c r="B15" s="78"/>
      <c r="C15" s="256"/>
      <c r="D15" s="256"/>
      <c r="E15" s="256"/>
      <c r="F15" s="257"/>
      <c r="G15" s="77" t="s">
        <v>745</v>
      </c>
      <c r="H15" s="78"/>
      <c r="I15" s="256"/>
      <c r="J15" s="256"/>
      <c r="K15" s="256"/>
      <c r="L15" s="257"/>
    </row>
    <row r="16" ht="36.75" customHeight="1" spans="1:12">
      <c r="A16" s="82"/>
      <c r="B16" s="83"/>
      <c r="C16" s="83"/>
      <c r="D16" s="83"/>
      <c r="E16" s="83"/>
      <c r="F16" s="83"/>
      <c r="G16" s="84" t="s">
        <v>746</v>
      </c>
      <c r="H16" s="83"/>
      <c r="I16" s="83"/>
      <c r="J16" s="83"/>
      <c r="K16" s="83"/>
      <c r="L16" s="83"/>
    </row>
    <row r="17" ht="30.95" customHeight="1" spans="1:11">
      <c r="A17" s="85" t="s">
        <v>747</v>
      </c>
      <c r="B17" s="85"/>
      <c r="C17" s="85"/>
      <c r="D17" s="85"/>
      <c r="E17" s="85"/>
      <c r="F17" s="85"/>
      <c r="G17" s="85"/>
      <c r="H17" s="85"/>
      <c r="I17" s="85"/>
      <c r="J17" s="85"/>
      <c r="K17" s="85"/>
    </row>
    <row r="18" spans="1:11">
      <c r="A18" s="86" t="s">
        <v>748</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M6" sqref="M6"/>
    </sheetView>
  </sheetViews>
  <sheetFormatPr defaultColWidth="6.75454545454545" defaultRowHeight="12"/>
  <cols>
    <col min="1" max="1" width="46.2545454545455" style="45" customWidth="1"/>
    <col min="2" max="4" width="14" style="45" customWidth="1"/>
    <col min="5" max="45" width="9" style="45" customWidth="1"/>
    <col min="46" max="16384" width="6.75454545454545" style="45"/>
  </cols>
  <sheetData>
    <row r="1" ht="19.5" customHeight="1" spans="1:6">
      <c r="A1" s="245" t="s">
        <v>749</v>
      </c>
      <c r="B1" s="245"/>
      <c r="C1" s="245"/>
      <c r="D1" s="245"/>
      <c r="E1" s="245"/>
      <c r="F1" s="245"/>
    </row>
    <row r="2" ht="31.5" customHeight="1" spans="1:45">
      <c r="A2" s="246" t="s">
        <v>750</v>
      </c>
      <c r="B2" s="246"/>
      <c r="C2" s="246"/>
      <c r="D2" s="246"/>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582</v>
      </c>
      <c r="B4" s="59" t="s">
        <v>751</v>
      </c>
      <c r="C4" s="247" t="s">
        <v>752</v>
      </c>
      <c r="D4" s="248" t="s">
        <v>753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9" t="s">
        <v>754</v>
      </c>
      <c r="B5" s="56"/>
      <c r="C5" s="56"/>
      <c r="D5" s="57"/>
    </row>
    <row r="6" s="44" customFormat="1" ht="24.95" customHeight="1" spans="1:45">
      <c r="A6" s="250"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9"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0"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9"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0" t="s">
        <v>759</v>
      </c>
      <c r="B10" s="61"/>
      <c r="C10" s="61"/>
      <c r="D10" s="61"/>
    </row>
    <row r="11" s="44" customFormat="1" ht="24.95" customHeight="1" spans="1:4">
      <c r="A11" s="249" t="s">
        <v>760</v>
      </c>
      <c r="B11" s="61"/>
      <c r="C11" s="61"/>
      <c r="D11" s="61"/>
    </row>
    <row r="12" s="44" customFormat="1" ht="24.95" customHeight="1" spans="1:4">
      <c r="A12" s="250" t="s">
        <v>761</v>
      </c>
      <c r="B12" s="61"/>
      <c r="C12" s="61"/>
      <c r="D12" s="61"/>
    </row>
    <row r="13" s="44" customFormat="1" ht="24.95" customHeight="1" spans="1:4">
      <c r="A13" s="249" t="s">
        <v>762</v>
      </c>
      <c r="B13" s="61"/>
      <c r="C13" s="61"/>
      <c r="D13" s="61"/>
    </row>
    <row r="14" s="44" customFormat="1" ht="24.95" customHeight="1" spans="1:4">
      <c r="A14" s="250" t="s">
        <v>763</v>
      </c>
      <c r="B14" s="61"/>
      <c r="C14" s="61"/>
      <c r="D14" s="61"/>
    </row>
    <row r="15" s="44" customFormat="1" ht="24.95" customHeight="1" spans="1:4">
      <c r="A15" s="249" t="s">
        <v>764</v>
      </c>
      <c r="B15" s="61"/>
      <c r="C15" s="61"/>
      <c r="D15" s="61"/>
    </row>
    <row r="16" s="44" customFormat="1" ht="24.95" customHeight="1" spans="1:4">
      <c r="A16" s="250" t="s">
        <v>765</v>
      </c>
      <c r="B16" s="61"/>
      <c r="C16" s="61"/>
      <c r="D16" s="61"/>
    </row>
    <row r="17" s="44" customFormat="1" ht="24.95" customHeight="1" spans="1:4">
      <c r="A17" s="249" t="s">
        <v>766</v>
      </c>
      <c r="B17" s="61"/>
      <c r="C17" s="61"/>
      <c r="D17" s="61"/>
    </row>
    <row r="18" s="44" customFormat="1" ht="24.95" customHeight="1" spans="1:4">
      <c r="A18" s="250" t="s">
        <v>767</v>
      </c>
      <c r="B18" s="61"/>
      <c r="C18" s="61"/>
      <c r="D18" s="61"/>
    </row>
    <row r="19" s="44" customFormat="1" ht="24.95" customHeight="1" spans="1:4">
      <c r="A19" s="250"/>
      <c r="B19" s="61"/>
      <c r="C19" s="61"/>
      <c r="D19" s="61"/>
    </row>
    <row r="20" s="44" customFormat="1" ht="24.95" customHeight="1" spans="1:4">
      <c r="A20" s="251" t="s">
        <v>768</v>
      </c>
      <c r="B20" s="61"/>
      <c r="C20" s="61"/>
      <c r="D20" s="61"/>
    </row>
    <row r="21" s="44" customFormat="1" ht="24.95" customHeight="1" spans="1:4">
      <c r="A21" s="251" t="s">
        <v>769</v>
      </c>
      <c r="B21" s="61"/>
      <c r="C21" s="61"/>
      <c r="D21" s="61"/>
    </row>
    <row r="22" ht="18" customHeight="1" spans="1:1">
      <c r="A22" s="252" t="s">
        <v>747</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115" zoomScaleNormal="100" workbookViewId="0">
      <selection activeCell="F11" sqref="F11"/>
    </sheetView>
  </sheetViews>
  <sheetFormatPr defaultColWidth="9" defaultRowHeight="14" outlineLevelCol="3"/>
  <cols>
    <col min="1" max="1" width="26.7545454545455" style="232" customWidth="1"/>
    <col min="2" max="2" width="12.5" style="233" customWidth="1"/>
    <col min="3" max="3" width="28.3727272727273" style="232" customWidth="1"/>
    <col min="4" max="4" width="12" style="232" customWidth="1"/>
    <col min="5" max="16384" width="9" style="232"/>
  </cols>
  <sheetData>
    <row r="1" ht="18" customHeight="1" spans="1:4">
      <c r="A1" s="126" t="s">
        <v>770</v>
      </c>
      <c r="B1" s="126"/>
      <c r="C1" s="126"/>
      <c r="D1" s="126"/>
    </row>
    <row r="2" ht="23.5" spans="1:4">
      <c r="A2" s="127" t="s">
        <v>771</v>
      </c>
      <c r="B2" s="127"/>
      <c r="C2" s="127"/>
      <c r="D2" s="127"/>
    </row>
    <row r="3" ht="23.5" spans="1:4">
      <c r="A3" s="234"/>
      <c r="B3" s="235"/>
      <c r="C3" s="234"/>
      <c r="D3" s="236" t="s">
        <v>42</v>
      </c>
    </row>
    <row r="4" ht="15" spans="1:4">
      <c r="A4" s="237" t="s">
        <v>43</v>
      </c>
      <c r="B4" s="225" t="s">
        <v>44</v>
      </c>
      <c r="C4" s="237" t="s">
        <v>49</v>
      </c>
      <c r="D4" s="225" t="s">
        <v>44</v>
      </c>
    </row>
    <row r="5" ht="15" spans="1:4">
      <c r="A5" s="237" t="s">
        <v>50</v>
      </c>
      <c r="B5" s="102">
        <f>B6+B32</f>
        <v>6470</v>
      </c>
      <c r="C5" s="237" t="s">
        <v>50</v>
      </c>
      <c r="D5" s="102">
        <f>D6+D32</f>
        <v>6470</v>
      </c>
    </row>
    <row r="6" ht="15" spans="1:4">
      <c r="A6" s="238" t="s">
        <v>51</v>
      </c>
      <c r="B6" s="102">
        <f>B7+B23</f>
        <v>5000</v>
      </c>
      <c r="C6" s="238" t="s">
        <v>52</v>
      </c>
      <c r="D6" s="102">
        <f>SUM(D7:D31)</f>
        <v>6160</v>
      </c>
    </row>
    <row r="7" spans="1:4">
      <c r="A7" s="239" t="s">
        <v>53</v>
      </c>
      <c r="B7" s="107">
        <f>SUM(B8:B22)</f>
        <v>4979</v>
      </c>
      <c r="C7" s="185" t="s">
        <v>54</v>
      </c>
      <c r="D7" s="107">
        <v>1665</v>
      </c>
    </row>
    <row r="8" spans="1:4">
      <c r="A8" s="239" t="s">
        <v>55</v>
      </c>
      <c r="B8" s="107">
        <v>1881</v>
      </c>
      <c r="C8" s="185" t="s">
        <v>56</v>
      </c>
      <c r="D8" s="107"/>
    </row>
    <row r="9" spans="1:4">
      <c r="A9" s="239" t="s">
        <v>57</v>
      </c>
      <c r="B9" s="107">
        <v>415</v>
      </c>
      <c r="C9" s="185" t="s">
        <v>58</v>
      </c>
      <c r="D9" s="107"/>
    </row>
    <row r="10" spans="1:4">
      <c r="A10" s="239" t="s">
        <v>59</v>
      </c>
      <c r="B10" s="107">
        <v>290</v>
      </c>
      <c r="C10" s="185" t="s">
        <v>60</v>
      </c>
      <c r="D10" s="107"/>
    </row>
    <row r="11" spans="1:4">
      <c r="A11" s="239" t="s">
        <v>61</v>
      </c>
      <c r="B11" s="107"/>
      <c r="C11" s="185" t="s">
        <v>62</v>
      </c>
      <c r="D11" s="107"/>
    </row>
    <row r="12" spans="1:4">
      <c r="A12" s="239" t="s">
        <v>63</v>
      </c>
      <c r="B12" s="107">
        <v>400</v>
      </c>
      <c r="C12" s="185" t="s">
        <v>64</v>
      </c>
      <c r="D12" s="107"/>
    </row>
    <row r="13" spans="1:4">
      <c r="A13" s="239" t="s">
        <v>65</v>
      </c>
      <c r="B13" s="107">
        <v>680</v>
      </c>
      <c r="C13" s="185" t="s">
        <v>66</v>
      </c>
      <c r="D13" s="107">
        <v>110</v>
      </c>
    </row>
    <row r="14" spans="1:4">
      <c r="A14" s="239" t="s">
        <v>67</v>
      </c>
      <c r="B14" s="107">
        <v>85</v>
      </c>
      <c r="C14" s="185" t="s">
        <v>68</v>
      </c>
      <c r="D14" s="107">
        <v>1050</v>
      </c>
    </row>
    <row r="15" spans="1:4">
      <c r="A15" s="239" t="s">
        <v>69</v>
      </c>
      <c r="B15" s="107">
        <v>30</v>
      </c>
      <c r="C15" s="185" t="s">
        <v>70</v>
      </c>
      <c r="D15" s="107">
        <v>169</v>
      </c>
    </row>
    <row r="16" spans="1:4">
      <c r="A16" s="239" t="s">
        <v>71</v>
      </c>
      <c r="B16" s="107">
        <v>95</v>
      </c>
      <c r="C16" s="185" t="s">
        <v>72</v>
      </c>
      <c r="D16" s="107">
        <v>793</v>
      </c>
    </row>
    <row r="17" spans="1:4">
      <c r="A17" s="239" t="s">
        <v>73</v>
      </c>
      <c r="B17" s="107"/>
      <c r="C17" s="185" t="s">
        <v>74</v>
      </c>
      <c r="D17" s="107">
        <v>1453</v>
      </c>
    </row>
    <row r="18" spans="1:4">
      <c r="A18" s="239" t="s">
        <v>75</v>
      </c>
      <c r="B18" s="107">
        <v>1100</v>
      </c>
      <c r="C18" s="185" t="s">
        <v>76</v>
      </c>
      <c r="D18" s="107">
        <v>277</v>
      </c>
    </row>
    <row r="19" spans="1:4">
      <c r="A19" s="239" t="s">
        <v>77</v>
      </c>
      <c r="B19" s="107"/>
      <c r="C19" s="185" t="s">
        <v>78</v>
      </c>
      <c r="D19" s="107"/>
    </row>
    <row r="20" spans="1:4">
      <c r="A20" s="239" t="s">
        <v>79</v>
      </c>
      <c r="B20" s="107">
        <v>3</v>
      </c>
      <c r="C20" s="185" t="s">
        <v>80</v>
      </c>
      <c r="D20" s="107">
        <v>420</v>
      </c>
    </row>
    <row r="21" spans="1:4">
      <c r="A21" s="239" t="s">
        <v>81</v>
      </c>
      <c r="B21" s="107"/>
      <c r="C21" s="185" t="s">
        <v>82</v>
      </c>
      <c r="D21" s="107"/>
    </row>
    <row r="22" spans="1:4">
      <c r="A22" s="239" t="s">
        <v>83</v>
      </c>
      <c r="B22" s="107"/>
      <c r="C22" s="185" t="s">
        <v>84</v>
      </c>
      <c r="D22" s="107"/>
    </row>
    <row r="23" spans="1:4">
      <c r="A23" s="239" t="s">
        <v>85</v>
      </c>
      <c r="B23" s="107">
        <f>SUM(B24:B30)</f>
        <v>21</v>
      </c>
      <c r="C23" s="215" t="s">
        <v>86</v>
      </c>
      <c r="D23" s="107"/>
    </row>
    <row r="24" spans="1:4">
      <c r="A24" s="239" t="s">
        <v>87</v>
      </c>
      <c r="B24" s="107"/>
      <c r="C24" s="185" t="s">
        <v>88</v>
      </c>
      <c r="D24" s="107"/>
    </row>
    <row r="25" spans="1:4">
      <c r="A25" s="239" t="s">
        <v>89</v>
      </c>
      <c r="B25" s="107"/>
      <c r="C25" s="185" t="s">
        <v>90</v>
      </c>
      <c r="D25" s="107">
        <v>168</v>
      </c>
    </row>
    <row r="26" spans="1:4">
      <c r="A26" s="239" t="s">
        <v>91</v>
      </c>
      <c r="B26" s="107">
        <v>2</v>
      </c>
      <c r="C26" s="185" t="s">
        <v>92</v>
      </c>
      <c r="D26" s="107"/>
    </row>
    <row r="27" spans="1:4">
      <c r="A27" s="239" t="s">
        <v>93</v>
      </c>
      <c r="B27" s="107">
        <v>19</v>
      </c>
      <c r="C27" s="185" t="s">
        <v>94</v>
      </c>
      <c r="D27" s="107"/>
    </row>
    <row r="28" spans="1:4">
      <c r="A28" s="239" t="s">
        <v>95</v>
      </c>
      <c r="B28" s="107"/>
      <c r="C28" s="185" t="s">
        <v>96</v>
      </c>
      <c r="D28" s="107">
        <v>55</v>
      </c>
    </row>
    <row r="29" spans="1:4">
      <c r="A29" s="239" t="s">
        <v>97</v>
      </c>
      <c r="B29" s="107"/>
      <c r="C29" s="185" t="s">
        <v>98</v>
      </c>
      <c r="D29" s="107"/>
    </row>
    <row r="30" spans="1:4">
      <c r="A30" s="239" t="s">
        <v>99</v>
      </c>
      <c r="B30" s="107"/>
      <c r="C30" s="185" t="s">
        <v>100</v>
      </c>
      <c r="D30" s="107"/>
    </row>
    <row r="31" spans="1:4">
      <c r="A31" s="240"/>
      <c r="B31" s="241"/>
      <c r="C31" s="185" t="s">
        <v>101</v>
      </c>
      <c r="D31" s="107"/>
    </row>
    <row r="32" ht="15" spans="1:4">
      <c r="A32" s="238" t="s">
        <v>102</v>
      </c>
      <c r="B32" s="102">
        <f>B33+B34+B35+B36+B37+B40</f>
        <v>1470</v>
      </c>
      <c r="C32" s="238" t="s">
        <v>103</v>
      </c>
      <c r="D32" s="102">
        <f>D33+D34+D35+D37</f>
        <v>310</v>
      </c>
    </row>
    <row r="33" spans="1:4">
      <c r="A33" s="185" t="s">
        <v>104</v>
      </c>
      <c r="B33" s="107">
        <v>764</v>
      </c>
      <c r="C33" s="185" t="s">
        <v>105</v>
      </c>
      <c r="D33" s="107">
        <v>310</v>
      </c>
    </row>
    <row r="34" spans="1:4">
      <c r="A34" s="185" t="s">
        <v>106</v>
      </c>
      <c r="B34" s="107"/>
      <c r="C34" s="185" t="s">
        <v>107</v>
      </c>
      <c r="D34" s="107"/>
    </row>
    <row r="35" spans="1:4">
      <c r="A35" s="185" t="s">
        <v>108</v>
      </c>
      <c r="B35" s="107"/>
      <c r="C35" s="185" t="s">
        <v>109</v>
      </c>
      <c r="D35" s="107"/>
    </row>
    <row r="36" spans="1:4">
      <c r="A36" s="185" t="s">
        <v>110</v>
      </c>
      <c r="B36" s="107"/>
      <c r="C36" s="185" t="s">
        <v>772</v>
      </c>
      <c r="D36" s="107"/>
    </row>
    <row r="37" spans="1:4">
      <c r="A37" s="185" t="s">
        <v>773</v>
      </c>
      <c r="B37" s="107"/>
      <c r="C37" s="185" t="s">
        <v>774</v>
      </c>
      <c r="D37" s="242"/>
    </row>
    <row r="38" spans="1:4">
      <c r="A38" s="185" t="s">
        <v>114</v>
      </c>
      <c r="B38" s="107"/>
      <c r="C38" s="185" t="s">
        <v>119</v>
      </c>
      <c r="D38" s="243"/>
    </row>
    <row r="39" spans="1:4">
      <c r="A39" s="185" t="s">
        <v>116</v>
      </c>
      <c r="B39" s="107"/>
      <c r="C39" s="185" t="s">
        <v>121</v>
      </c>
      <c r="D39" s="242"/>
    </row>
    <row r="40" spans="1:4">
      <c r="A40" s="185" t="s">
        <v>120</v>
      </c>
      <c r="B40" s="107">
        <v>706</v>
      </c>
      <c r="C40" s="185"/>
      <c r="D40" s="242"/>
    </row>
    <row r="41" ht="42.95" customHeight="1" spans="1:4">
      <c r="A41" s="244" t="s">
        <v>775</v>
      </c>
      <c r="B41" s="244"/>
      <c r="C41" s="244"/>
      <c r="D41" s="244"/>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D252" activePane="bottomRight" state="frozen"/>
      <selection/>
      <selection pane="topRight"/>
      <selection pane="bottomLeft"/>
      <selection pane="bottomRight" activeCell="B5" sqref="B5"/>
    </sheetView>
  </sheetViews>
  <sheetFormatPr defaultColWidth="21.5" defaultRowHeight="15" outlineLevelCol="1"/>
  <cols>
    <col min="1" max="1" width="52.8727272727273" style="219" customWidth="1"/>
    <col min="2" max="2" width="25.2545454545455" style="220" customWidth="1"/>
    <col min="3" max="16384" width="21.5" style="219"/>
  </cols>
  <sheetData>
    <row r="1" ht="18.5" spans="1:2">
      <c r="A1" s="126" t="s">
        <v>776</v>
      </c>
      <c r="B1" s="221"/>
    </row>
    <row r="2" s="218" customFormat="1" ht="23.5" spans="1:2">
      <c r="A2" s="127" t="s">
        <v>777</v>
      </c>
      <c r="B2" s="222"/>
    </row>
    <row r="3" customHeight="1" spans="1:2">
      <c r="A3" s="212" t="s">
        <v>42</v>
      </c>
      <c r="B3" s="223"/>
    </row>
    <row r="4" ht="20.1" customHeight="1" spans="1:2">
      <c r="A4" s="224" t="s">
        <v>128</v>
      </c>
      <c r="B4" s="225" t="s">
        <v>778</v>
      </c>
    </row>
    <row r="5" ht="21" customHeight="1" spans="1:2">
      <c r="A5" s="226" t="s">
        <v>52</v>
      </c>
      <c r="B5" s="102">
        <f>B6+B180+B201+B275+B322+B351+B366+B476+B513+B442</f>
        <v>6160</v>
      </c>
    </row>
    <row r="6" ht="20.1" customHeight="1" spans="1:2">
      <c r="A6" s="227" t="s">
        <v>129</v>
      </c>
      <c r="B6" s="107">
        <f>B7+B23+B39+B76</f>
        <v>1665</v>
      </c>
    </row>
    <row r="7" ht="20.1" customHeight="1" spans="1:2">
      <c r="A7" s="228" t="s">
        <v>130</v>
      </c>
      <c r="B7" s="107">
        <f>SUM(B8:B14)</f>
        <v>55</v>
      </c>
    </row>
    <row r="8" ht="20.1" customHeight="1" spans="1:2">
      <c r="A8" s="229" t="s">
        <v>131</v>
      </c>
      <c r="B8" s="107">
        <v>55</v>
      </c>
    </row>
    <row r="9" ht="20.1" customHeight="1" spans="1:2">
      <c r="A9" s="229" t="s">
        <v>132</v>
      </c>
      <c r="B9" s="107"/>
    </row>
    <row r="10" ht="20.1" customHeight="1" spans="1:2">
      <c r="A10" s="229" t="s">
        <v>133</v>
      </c>
      <c r="B10" s="107"/>
    </row>
    <row r="11" ht="20.1" customHeight="1" spans="1:2">
      <c r="A11" s="229" t="s">
        <v>134</v>
      </c>
      <c r="B11" s="107"/>
    </row>
    <row r="12" ht="20.1" customHeight="1" spans="1:2">
      <c r="A12" s="229" t="s">
        <v>135</v>
      </c>
      <c r="B12" s="107"/>
    </row>
    <row r="13" ht="20.1" customHeight="1" spans="1:2">
      <c r="A13" s="229" t="s">
        <v>136</v>
      </c>
      <c r="B13" s="107"/>
    </row>
    <row r="14" ht="20.1" customHeight="1" spans="1:2">
      <c r="A14" s="229" t="s">
        <v>137</v>
      </c>
      <c r="B14" s="107"/>
    </row>
    <row r="15" ht="20.1" customHeight="1" spans="1:2">
      <c r="A15" s="228" t="s">
        <v>138</v>
      </c>
      <c r="B15" s="107"/>
    </row>
    <row r="16" ht="20.1" customHeight="1" spans="1:2">
      <c r="A16" s="229" t="s">
        <v>131</v>
      </c>
      <c r="B16" s="107"/>
    </row>
    <row r="17" ht="20.1" customHeight="1" spans="1:2">
      <c r="A17" s="229" t="s">
        <v>132</v>
      </c>
      <c r="B17" s="107"/>
    </row>
    <row r="18" ht="20.1" customHeight="1" spans="1:2">
      <c r="A18" s="229" t="s">
        <v>139</v>
      </c>
      <c r="B18" s="107"/>
    </row>
    <row r="19" ht="20.1" customHeight="1" spans="1:2">
      <c r="A19" s="229" t="s">
        <v>140</v>
      </c>
      <c r="B19" s="107"/>
    </row>
    <row r="20" ht="20.1" customHeight="1" spans="1:2">
      <c r="A20" s="229" t="s">
        <v>141</v>
      </c>
      <c r="B20" s="107"/>
    </row>
    <row r="21" ht="20.1" customHeight="1" spans="1:2">
      <c r="A21" s="229" t="s">
        <v>137</v>
      </c>
      <c r="B21" s="107"/>
    </row>
    <row r="22" ht="20.1" customHeight="1" spans="1:2">
      <c r="A22" s="229" t="s">
        <v>142</v>
      </c>
      <c r="B22" s="107"/>
    </row>
    <row r="23" ht="20.1" customHeight="1" spans="1:2">
      <c r="A23" s="228" t="s">
        <v>779</v>
      </c>
      <c r="B23" s="107">
        <f>SUM(B24:B29)</f>
        <v>1175</v>
      </c>
    </row>
    <row r="24" ht="20.1" customHeight="1" spans="1:2">
      <c r="A24" s="229" t="s">
        <v>131</v>
      </c>
      <c r="B24" s="107">
        <v>652</v>
      </c>
    </row>
    <row r="25" ht="20.1" customHeight="1" spans="1:2">
      <c r="A25" s="229" t="s">
        <v>132</v>
      </c>
      <c r="B25" s="107">
        <f>337+186</f>
        <v>523</v>
      </c>
    </row>
    <row r="26" ht="20.1" customHeight="1" spans="1:2">
      <c r="A26" s="229" t="s">
        <v>144</v>
      </c>
      <c r="B26" s="107"/>
    </row>
    <row r="27" ht="20.1" customHeight="1" spans="1:2">
      <c r="A27" s="229" t="s">
        <v>145</v>
      </c>
      <c r="B27" s="107"/>
    </row>
    <row r="28" ht="20.1" customHeight="1" spans="1:2">
      <c r="A28" s="229" t="s">
        <v>137</v>
      </c>
      <c r="B28" s="107"/>
    </row>
    <row r="29" ht="20.1" customHeight="1" spans="1:2">
      <c r="A29" s="229" t="s">
        <v>780</v>
      </c>
      <c r="B29" s="107"/>
    </row>
    <row r="30" ht="20.1" customHeight="1" spans="1:2">
      <c r="A30" s="228" t="s">
        <v>147</v>
      </c>
      <c r="B30" s="107"/>
    </row>
    <row r="31" ht="20.1" customHeight="1" spans="1:2">
      <c r="A31" s="229" t="s">
        <v>131</v>
      </c>
      <c r="B31" s="107"/>
    </row>
    <row r="32" ht="20.1" customHeight="1" spans="1:2">
      <c r="A32" s="229" t="s">
        <v>132</v>
      </c>
      <c r="B32" s="107"/>
    </row>
    <row r="33" ht="20.1" customHeight="1" spans="1:2">
      <c r="A33" s="229" t="s">
        <v>137</v>
      </c>
      <c r="B33" s="107"/>
    </row>
    <row r="34" ht="20.1" customHeight="1" spans="1:2">
      <c r="A34" s="229" t="s">
        <v>149</v>
      </c>
      <c r="B34" s="107"/>
    </row>
    <row r="35" ht="20.1" customHeight="1" spans="1:2">
      <c r="A35" s="228" t="s">
        <v>150</v>
      </c>
      <c r="B35" s="107"/>
    </row>
    <row r="36" ht="20.1" customHeight="1" spans="1:2">
      <c r="A36" s="229" t="s">
        <v>131</v>
      </c>
      <c r="B36" s="107"/>
    </row>
    <row r="37" ht="20.1" customHeight="1" spans="1:2">
      <c r="A37" s="229" t="s">
        <v>132</v>
      </c>
      <c r="B37" s="107"/>
    </row>
    <row r="38" ht="20.1" customHeight="1" spans="1:2">
      <c r="A38" s="229" t="s">
        <v>152</v>
      </c>
      <c r="B38" s="107"/>
    </row>
    <row r="39" ht="20.1" customHeight="1" spans="1:2">
      <c r="A39" s="228" t="s">
        <v>153</v>
      </c>
      <c r="B39" s="107">
        <f>SUM(B40:B45)</f>
        <v>81</v>
      </c>
    </row>
    <row r="40" ht="20.1" customHeight="1" spans="1:2">
      <c r="A40" s="229" t="s">
        <v>131</v>
      </c>
      <c r="B40" s="107">
        <v>81</v>
      </c>
    </row>
    <row r="41" ht="20.1" customHeight="1" spans="1:2">
      <c r="A41" s="229" t="s">
        <v>132</v>
      </c>
      <c r="B41" s="107"/>
    </row>
    <row r="42" ht="20.1" customHeight="1" spans="1:2">
      <c r="A42" s="229" t="s">
        <v>154</v>
      </c>
      <c r="B42" s="107"/>
    </row>
    <row r="43" ht="20.1" customHeight="1" spans="1:2">
      <c r="A43" s="229" t="s">
        <v>155</v>
      </c>
      <c r="B43" s="107"/>
    </row>
    <row r="44" ht="20.1" customHeight="1" spans="1:2">
      <c r="A44" s="229" t="s">
        <v>137</v>
      </c>
      <c r="B44" s="107"/>
    </row>
    <row r="45" ht="20.1" customHeight="1" spans="1:2">
      <c r="A45" s="229" t="s">
        <v>156</v>
      </c>
      <c r="B45" s="107"/>
    </row>
    <row r="46" ht="20.1" customHeight="1" spans="1:2">
      <c r="A46" s="228" t="s">
        <v>157</v>
      </c>
      <c r="B46" s="107"/>
    </row>
    <row r="47" ht="20.1" customHeight="1" spans="1:2">
      <c r="A47" s="229" t="s">
        <v>132</v>
      </c>
      <c r="B47" s="107"/>
    </row>
    <row r="48" ht="20.1" customHeight="1" spans="1:2">
      <c r="A48" s="228" t="s">
        <v>158</v>
      </c>
      <c r="B48" s="107"/>
    </row>
    <row r="49" ht="20.1" customHeight="1" spans="1:2">
      <c r="A49" s="229" t="s">
        <v>132</v>
      </c>
      <c r="B49" s="107"/>
    </row>
    <row r="50" ht="20.1" customHeight="1" spans="1:2">
      <c r="A50" s="229" t="s">
        <v>159</v>
      </c>
      <c r="B50" s="107"/>
    </row>
    <row r="51" ht="20.1" customHeight="1" spans="1:2">
      <c r="A51" s="228" t="s">
        <v>160</v>
      </c>
      <c r="B51" s="107"/>
    </row>
    <row r="52" ht="20.1" customHeight="1" spans="1:2">
      <c r="A52" s="229" t="s">
        <v>131</v>
      </c>
      <c r="B52" s="107"/>
    </row>
    <row r="53" ht="20.1" customHeight="1" spans="1:2">
      <c r="A53" s="229" t="s">
        <v>132</v>
      </c>
      <c r="B53" s="107"/>
    </row>
    <row r="54" ht="20.1" customHeight="1" spans="1:2">
      <c r="A54" s="229" t="s">
        <v>161</v>
      </c>
      <c r="B54" s="107"/>
    </row>
    <row r="55" ht="20.1" customHeight="1" spans="1:2">
      <c r="A55" s="229" t="s">
        <v>137</v>
      </c>
      <c r="B55" s="107"/>
    </row>
    <row r="56" ht="20.1" customHeight="1" spans="1:2">
      <c r="A56" s="229" t="s">
        <v>162</v>
      </c>
      <c r="B56" s="107"/>
    </row>
    <row r="57" ht="20.1" customHeight="1" spans="1:2">
      <c r="A57" s="228" t="s">
        <v>163</v>
      </c>
      <c r="B57" s="107"/>
    </row>
    <row r="58" ht="20.1" customHeight="1" spans="1:2">
      <c r="A58" s="229" t="s">
        <v>131</v>
      </c>
      <c r="B58" s="107"/>
    </row>
    <row r="59" ht="20.1" customHeight="1" spans="1:2">
      <c r="A59" s="229" t="s">
        <v>132</v>
      </c>
      <c r="B59" s="107"/>
    </row>
    <row r="60" ht="20.1" customHeight="1" spans="1:2">
      <c r="A60" s="229" t="s">
        <v>137</v>
      </c>
      <c r="B60" s="107"/>
    </row>
    <row r="61" ht="20.1" customHeight="1" spans="1:2">
      <c r="A61" s="228" t="s">
        <v>164</v>
      </c>
      <c r="B61" s="107"/>
    </row>
    <row r="62" ht="20.1" customHeight="1" spans="1:2">
      <c r="A62" s="229" t="s">
        <v>131</v>
      </c>
      <c r="B62" s="107"/>
    </row>
    <row r="63" ht="20.1" customHeight="1" spans="1:2">
      <c r="A63" s="229" t="s">
        <v>132</v>
      </c>
      <c r="B63" s="107"/>
    </row>
    <row r="64" ht="20.1" customHeight="1" spans="1:2">
      <c r="A64" s="228" t="s">
        <v>165</v>
      </c>
      <c r="B64" s="107"/>
    </row>
    <row r="65" ht="20.1" customHeight="1" spans="1:2">
      <c r="A65" s="229" t="s">
        <v>131</v>
      </c>
      <c r="B65" s="107"/>
    </row>
    <row r="66" ht="20.1" customHeight="1" spans="1:2">
      <c r="A66" s="229" t="s">
        <v>166</v>
      </c>
      <c r="B66" s="107"/>
    </row>
    <row r="67" ht="20.1" customHeight="1" spans="1:2">
      <c r="A67" s="228" t="s">
        <v>167</v>
      </c>
      <c r="B67" s="107"/>
    </row>
    <row r="68" ht="20.1" customHeight="1" spans="1:2">
      <c r="A68" s="229" t="s">
        <v>131</v>
      </c>
      <c r="B68" s="107"/>
    </row>
    <row r="69" ht="20.1" customHeight="1" spans="1:2">
      <c r="A69" s="229" t="s">
        <v>132</v>
      </c>
      <c r="B69" s="107"/>
    </row>
    <row r="70" ht="20.1" customHeight="1" spans="1:2">
      <c r="A70" s="229" t="s">
        <v>137</v>
      </c>
      <c r="B70" s="107"/>
    </row>
    <row r="71" ht="20.1" customHeight="1" spans="1:2">
      <c r="A71" s="228" t="s">
        <v>168</v>
      </c>
      <c r="B71" s="107"/>
    </row>
    <row r="72" ht="20.1" customHeight="1" spans="1:2">
      <c r="A72" s="229" t="s">
        <v>131</v>
      </c>
      <c r="B72" s="107"/>
    </row>
    <row r="73" ht="20.1" customHeight="1" spans="1:2">
      <c r="A73" s="229" t="s">
        <v>132</v>
      </c>
      <c r="B73" s="107"/>
    </row>
    <row r="74" ht="20.1" customHeight="1" spans="1:2">
      <c r="A74" s="229" t="s">
        <v>137</v>
      </c>
      <c r="B74" s="107"/>
    </row>
    <row r="75" ht="20.1" customHeight="1" spans="1:2">
      <c r="A75" s="229" t="s">
        <v>169</v>
      </c>
      <c r="B75" s="107"/>
    </row>
    <row r="76" ht="20.1" customHeight="1" spans="1:2">
      <c r="A76" s="228" t="s">
        <v>781</v>
      </c>
      <c r="B76" s="107">
        <f>SUM(B77:B79)</f>
        <v>354</v>
      </c>
    </row>
    <row r="77" ht="20.1" customHeight="1" spans="1:2">
      <c r="A77" s="229" t="s">
        <v>131</v>
      </c>
      <c r="B77" s="107">
        <v>256</v>
      </c>
    </row>
    <row r="78" ht="20.1" customHeight="1" spans="1:2">
      <c r="A78" s="229" t="s">
        <v>132</v>
      </c>
      <c r="B78" s="107">
        <v>98</v>
      </c>
    </row>
    <row r="79" ht="20.1" customHeight="1" spans="1:2">
      <c r="A79" s="229" t="s">
        <v>137</v>
      </c>
      <c r="B79" s="107"/>
    </row>
    <row r="80" ht="20.1" customHeight="1" spans="1:2">
      <c r="A80" s="228" t="s">
        <v>171</v>
      </c>
      <c r="B80" s="107"/>
    </row>
    <row r="81" ht="20.1" customHeight="1" spans="1:2">
      <c r="A81" s="229" t="s">
        <v>131</v>
      </c>
      <c r="B81" s="107"/>
    </row>
    <row r="82" ht="20.1" customHeight="1" spans="1:2">
      <c r="A82" s="229" t="s">
        <v>132</v>
      </c>
      <c r="B82" s="107"/>
    </row>
    <row r="83" ht="20.1" customHeight="1" spans="1:2">
      <c r="A83" s="229" t="s">
        <v>137</v>
      </c>
      <c r="B83" s="107"/>
    </row>
    <row r="84" ht="20.1" customHeight="1" spans="1:2">
      <c r="A84" s="228" t="s">
        <v>173</v>
      </c>
      <c r="B84" s="107"/>
    </row>
    <row r="85" ht="20.1" customHeight="1" spans="1:2">
      <c r="A85" s="229" t="s">
        <v>131</v>
      </c>
      <c r="B85" s="107"/>
    </row>
    <row r="86" ht="20.1" customHeight="1" spans="1:2">
      <c r="A86" s="229" t="s">
        <v>132</v>
      </c>
      <c r="B86" s="107"/>
    </row>
    <row r="87" ht="20.1" customHeight="1" spans="1:2">
      <c r="A87" s="229" t="s">
        <v>137</v>
      </c>
      <c r="B87" s="107"/>
    </row>
    <row r="88" ht="20.1" customHeight="1" spans="1:2">
      <c r="A88" s="228" t="s">
        <v>174</v>
      </c>
      <c r="B88" s="107"/>
    </row>
    <row r="89" ht="20.1" customHeight="1" spans="1:2">
      <c r="A89" s="229" t="s">
        <v>131</v>
      </c>
      <c r="B89" s="107"/>
    </row>
    <row r="90" ht="20.1" customHeight="1" spans="1:2">
      <c r="A90" s="229" t="s">
        <v>132</v>
      </c>
      <c r="B90" s="107"/>
    </row>
    <row r="91" ht="20.1" customHeight="1" spans="1:2">
      <c r="A91" s="229" t="s">
        <v>175</v>
      </c>
      <c r="B91" s="107"/>
    </row>
    <row r="92" ht="20.1" customHeight="1" spans="1:2">
      <c r="A92" s="228" t="s">
        <v>176</v>
      </c>
      <c r="B92" s="107"/>
    </row>
    <row r="93" ht="20.1" customHeight="1" spans="1:2">
      <c r="A93" s="229" t="s">
        <v>131</v>
      </c>
      <c r="B93" s="107"/>
    </row>
    <row r="94" ht="20.1" customHeight="1" spans="1:2">
      <c r="A94" s="229" t="s">
        <v>132</v>
      </c>
      <c r="B94" s="107"/>
    </row>
    <row r="95" ht="20.1" customHeight="1" spans="1:2">
      <c r="A95" s="229" t="s">
        <v>137</v>
      </c>
      <c r="B95" s="107"/>
    </row>
    <row r="96" ht="20.1" customHeight="1" spans="1:2">
      <c r="A96" s="229" t="s">
        <v>176</v>
      </c>
      <c r="B96" s="107"/>
    </row>
    <row r="97" ht="20.1" customHeight="1" spans="1:2">
      <c r="A97" s="228" t="s">
        <v>177</v>
      </c>
      <c r="B97" s="107"/>
    </row>
    <row r="98" ht="20.1" customHeight="1" spans="1:2">
      <c r="A98" s="229" t="s">
        <v>131</v>
      </c>
      <c r="B98" s="107"/>
    </row>
    <row r="99" ht="20.1" customHeight="1" spans="1:2">
      <c r="A99" s="229" t="s">
        <v>132</v>
      </c>
      <c r="B99" s="107"/>
    </row>
    <row r="100" ht="20.1" customHeight="1" spans="1:2">
      <c r="A100" s="229" t="s">
        <v>137</v>
      </c>
      <c r="B100" s="107"/>
    </row>
    <row r="101" ht="20.1" customHeight="1" spans="1:2">
      <c r="A101" s="228" t="s">
        <v>178</v>
      </c>
      <c r="B101" s="107"/>
    </row>
    <row r="102" ht="20.1" customHeight="1" spans="1:2">
      <c r="A102" s="229" t="s">
        <v>132</v>
      </c>
      <c r="B102" s="107"/>
    </row>
    <row r="103" ht="20.1" customHeight="1" spans="1:2">
      <c r="A103" s="229" t="s">
        <v>179</v>
      </c>
      <c r="B103" s="107"/>
    </row>
    <row r="104" ht="20.1" customHeight="1" spans="1:2">
      <c r="A104" s="228" t="s">
        <v>180</v>
      </c>
      <c r="B104" s="107"/>
    </row>
    <row r="105" ht="20.1" customHeight="1" spans="1:2">
      <c r="A105" s="229" t="s">
        <v>180</v>
      </c>
      <c r="B105" s="107"/>
    </row>
    <row r="106" ht="20.1" customHeight="1" spans="1:2">
      <c r="A106" s="227" t="s">
        <v>181</v>
      </c>
      <c r="B106" s="107"/>
    </row>
    <row r="107" ht="20.1" customHeight="1" spans="1:2">
      <c r="A107" s="228" t="s">
        <v>182</v>
      </c>
      <c r="B107" s="107"/>
    </row>
    <row r="108" ht="20.1" customHeight="1" spans="1:2">
      <c r="A108" s="229" t="s">
        <v>782</v>
      </c>
      <c r="B108" s="107"/>
    </row>
    <row r="109" ht="20.1" customHeight="1" spans="1:2">
      <c r="A109" s="229" t="s">
        <v>183</v>
      </c>
      <c r="B109" s="107"/>
    </row>
    <row r="110" ht="20.1" customHeight="1" spans="1:2">
      <c r="A110" s="229" t="s">
        <v>783</v>
      </c>
      <c r="B110" s="107"/>
    </row>
    <row r="111" ht="20.1" customHeight="1" spans="1:2">
      <c r="A111" s="229" t="s">
        <v>184</v>
      </c>
      <c r="B111" s="107"/>
    </row>
    <row r="112" ht="20.1" customHeight="1" spans="1:2">
      <c r="A112" s="227" t="s">
        <v>185</v>
      </c>
      <c r="B112" s="107"/>
    </row>
    <row r="113" ht="20.1" customHeight="1" spans="1:2">
      <c r="A113" s="228" t="s">
        <v>186</v>
      </c>
      <c r="B113" s="107"/>
    </row>
    <row r="114" ht="20.1" customHeight="1" spans="1:2">
      <c r="A114" s="229" t="s">
        <v>131</v>
      </c>
      <c r="B114" s="107"/>
    </row>
    <row r="115" ht="20.1" customHeight="1" spans="1:2">
      <c r="A115" s="229" t="s">
        <v>132</v>
      </c>
      <c r="B115" s="107"/>
    </row>
    <row r="116" ht="20.1" customHeight="1" spans="1:2">
      <c r="A116" s="229" t="s">
        <v>187</v>
      </c>
      <c r="B116" s="107"/>
    </row>
    <row r="117" ht="20.1" customHeight="1" spans="1:2">
      <c r="A117" s="228" t="s">
        <v>189</v>
      </c>
      <c r="B117" s="107"/>
    </row>
    <row r="118" ht="20.1" customHeight="1" spans="1:2">
      <c r="A118" s="229" t="s">
        <v>190</v>
      </c>
      <c r="B118" s="107"/>
    </row>
    <row r="119" ht="20.1" customHeight="1" spans="1:2">
      <c r="A119" s="228" t="s">
        <v>191</v>
      </c>
      <c r="B119" s="107"/>
    </row>
    <row r="120" ht="20.1" customHeight="1" spans="1:2">
      <c r="A120" s="229" t="s">
        <v>192</v>
      </c>
      <c r="B120" s="107"/>
    </row>
    <row r="121" ht="20.1" customHeight="1" spans="1:2">
      <c r="A121" s="228" t="s">
        <v>193</v>
      </c>
      <c r="B121" s="107"/>
    </row>
    <row r="122" ht="20.1" customHeight="1" spans="1:2">
      <c r="A122" s="229" t="s">
        <v>194</v>
      </c>
      <c r="B122" s="107"/>
    </row>
    <row r="123" ht="20.1" customHeight="1" spans="1:2">
      <c r="A123" s="228" t="s">
        <v>195</v>
      </c>
      <c r="B123" s="107"/>
    </row>
    <row r="124" ht="20.1" customHeight="1" spans="1:2">
      <c r="A124" s="229" t="s">
        <v>131</v>
      </c>
      <c r="B124" s="107"/>
    </row>
    <row r="125" ht="20.1" customHeight="1" spans="1:2">
      <c r="A125" s="229" t="s">
        <v>132</v>
      </c>
      <c r="B125" s="107"/>
    </row>
    <row r="126" ht="20.1" customHeight="1" spans="1:2">
      <c r="A126" s="229" t="s">
        <v>196</v>
      </c>
      <c r="B126" s="107"/>
    </row>
    <row r="127" ht="20.1" customHeight="1" spans="1:2">
      <c r="A127" s="229" t="s">
        <v>197</v>
      </c>
      <c r="B127" s="107"/>
    </row>
    <row r="128" ht="20.1" customHeight="1" spans="1:2">
      <c r="A128" s="229" t="s">
        <v>198</v>
      </c>
      <c r="B128" s="107"/>
    </row>
    <row r="129" ht="20.1" customHeight="1" spans="1:2">
      <c r="A129" s="229" t="s">
        <v>784</v>
      </c>
      <c r="B129" s="107"/>
    </row>
    <row r="130" ht="20.1" customHeight="1" spans="1:2">
      <c r="A130" s="229" t="s">
        <v>199</v>
      </c>
      <c r="B130" s="107"/>
    </row>
    <row r="131" ht="20.1" customHeight="1" spans="1:2">
      <c r="A131" s="229" t="s">
        <v>200</v>
      </c>
      <c r="B131" s="107"/>
    </row>
    <row r="132" ht="20.1" customHeight="1" spans="1:2">
      <c r="A132" s="229" t="s">
        <v>137</v>
      </c>
      <c r="B132" s="107"/>
    </row>
    <row r="133" ht="20.1" customHeight="1" spans="1:2">
      <c r="A133" s="227" t="s">
        <v>201</v>
      </c>
      <c r="B133" s="107"/>
    </row>
    <row r="134" ht="20.1" customHeight="1" spans="1:2">
      <c r="A134" s="228" t="s">
        <v>202</v>
      </c>
      <c r="B134" s="107"/>
    </row>
    <row r="135" ht="20.1" customHeight="1" spans="1:2">
      <c r="A135" s="229" t="s">
        <v>131</v>
      </c>
      <c r="B135" s="107"/>
    </row>
    <row r="136" ht="20.1" customHeight="1" spans="1:2">
      <c r="A136" s="229" t="s">
        <v>132</v>
      </c>
      <c r="B136" s="107"/>
    </row>
    <row r="137" ht="20.1" customHeight="1" spans="1:2">
      <c r="A137" s="228" t="s">
        <v>203</v>
      </c>
      <c r="B137" s="107"/>
    </row>
    <row r="138" ht="20.1" customHeight="1" spans="1:2">
      <c r="A138" s="229" t="s">
        <v>204</v>
      </c>
      <c r="B138" s="107"/>
    </row>
    <row r="139" ht="20.1" customHeight="1" spans="1:2">
      <c r="A139" s="229" t="s">
        <v>205</v>
      </c>
      <c r="B139" s="107"/>
    </row>
    <row r="140" ht="20.1" customHeight="1" spans="1:2">
      <c r="A140" s="229" t="s">
        <v>206</v>
      </c>
      <c r="B140" s="107"/>
    </row>
    <row r="141" ht="20.1" customHeight="1" spans="1:2">
      <c r="A141" s="229" t="s">
        <v>207</v>
      </c>
      <c r="B141" s="107"/>
    </row>
    <row r="142" ht="20.1" customHeight="1" spans="1:2">
      <c r="A142" s="229" t="s">
        <v>785</v>
      </c>
      <c r="B142" s="107"/>
    </row>
    <row r="143" ht="20.1" customHeight="1" spans="1:2">
      <c r="A143" s="229" t="s">
        <v>208</v>
      </c>
      <c r="B143" s="107"/>
    </row>
    <row r="144" ht="20.1" customHeight="1" spans="1:2">
      <c r="A144" s="228" t="s">
        <v>209</v>
      </c>
      <c r="B144" s="107"/>
    </row>
    <row r="145" ht="20.1" customHeight="1" spans="1:2">
      <c r="A145" s="229" t="s">
        <v>210</v>
      </c>
      <c r="B145" s="107"/>
    </row>
    <row r="146" ht="20.1" customHeight="1" spans="1:2">
      <c r="A146" s="229" t="s">
        <v>211</v>
      </c>
      <c r="B146" s="107"/>
    </row>
    <row r="147" ht="20.1" customHeight="1" spans="1:2">
      <c r="A147" s="228" t="s">
        <v>213</v>
      </c>
      <c r="B147" s="107"/>
    </row>
    <row r="148" ht="20.1" customHeight="1" spans="1:2">
      <c r="A148" s="229" t="s">
        <v>214</v>
      </c>
      <c r="B148" s="107"/>
    </row>
    <row r="149" ht="20.1" customHeight="1" spans="1:2">
      <c r="A149" s="228" t="s">
        <v>215</v>
      </c>
      <c r="B149" s="107"/>
    </row>
    <row r="150" ht="20.1" customHeight="1" spans="1:2">
      <c r="A150" s="229" t="s">
        <v>216</v>
      </c>
      <c r="B150" s="107"/>
    </row>
    <row r="151" ht="20.1" customHeight="1" spans="1:2">
      <c r="A151" s="229" t="s">
        <v>217</v>
      </c>
      <c r="B151" s="107"/>
    </row>
    <row r="152" ht="20.1" customHeight="1" spans="1:2">
      <c r="A152" s="228" t="s">
        <v>218</v>
      </c>
      <c r="B152" s="107"/>
    </row>
    <row r="153" ht="20.1" customHeight="1" spans="1:2">
      <c r="A153" s="229" t="s">
        <v>219</v>
      </c>
      <c r="B153" s="107"/>
    </row>
    <row r="154" ht="20.1" customHeight="1" spans="1:2">
      <c r="A154" s="229" t="s">
        <v>220</v>
      </c>
      <c r="B154" s="107"/>
    </row>
    <row r="155" ht="20.1" customHeight="1" spans="1:2">
      <c r="A155" s="228" t="s">
        <v>221</v>
      </c>
      <c r="B155" s="107"/>
    </row>
    <row r="156" ht="20.1" customHeight="1" spans="1:2">
      <c r="A156" s="229" t="s">
        <v>222</v>
      </c>
      <c r="B156" s="107"/>
    </row>
    <row r="157" ht="20.1" customHeight="1" spans="1:2">
      <c r="A157" s="228" t="s">
        <v>223</v>
      </c>
      <c r="B157" s="107"/>
    </row>
    <row r="158" ht="20.1" customHeight="1" spans="1:2">
      <c r="A158" s="229" t="s">
        <v>223</v>
      </c>
      <c r="B158" s="107"/>
    </row>
    <row r="159" ht="20.1" customHeight="1" spans="1:2">
      <c r="A159" s="227" t="s">
        <v>224</v>
      </c>
      <c r="B159" s="107"/>
    </row>
    <row r="160" ht="20.1" customHeight="1" spans="1:2">
      <c r="A160" s="228" t="s">
        <v>225</v>
      </c>
      <c r="B160" s="107"/>
    </row>
    <row r="161" ht="20.1" customHeight="1" spans="1:2">
      <c r="A161" s="229" t="s">
        <v>131</v>
      </c>
      <c r="B161" s="107"/>
    </row>
    <row r="162" ht="20.1" customHeight="1" spans="1:2">
      <c r="A162" s="229" t="s">
        <v>132</v>
      </c>
      <c r="B162" s="107"/>
    </row>
    <row r="163" ht="20.1" customHeight="1" spans="1:2">
      <c r="A163" s="229" t="s">
        <v>786</v>
      </c>
      <c r="B163" s="107"/>
    </row>
    <row r="164" ht="20.1" customHeight="1" spans="1:2">
      <c r="A164" s="228" t="s">
        <v>226</v>
      </c>
      <c r="B164" s="107"/>
    </row>
    <row r="165" ht="20.1" customHeight="1" spans="1:2">
      <c r="A165" s="229" t="s">
        <v>227</v>
      </c>
      <c r="B165" s="107"/>
    </row>
    <row r="166" ht="20.1" customHeight="1" spans="1:2">
      <c r="A166" s="228" t="s">
        <v>228</v>
      </c>
      <c r="B166" s="107"/>
    </row>
    <row r="167" ht="20.1" customHeight="1" spans="1:2">
      <c r="A167" s="229" t="s">
        <v>230</v>
      </c>
      <c r="B167" s="107"/>
    </row>
    <row r="168" ht="20.1" customHeight="1" spans="1:2">
      <c r="A168" s="228" t="s">
        <v>231</v>
      </c>
      <c r="B168" s="107"/>
    </row>
    <row r="169" ht="20.1" customHeight="1" spans="1:2">
      <c r="A169" s="229" t="s">
        <v>232</v>
      </c>
      <c r="B169" s="107"/>
    </row>
    <row r="170" ht="20.1" customHeight="1" spans="1:2">
      <c r="A170" s="229" t="s">
        <v>233</v>
      </c>
      <c r="B170" s="107"/>
    </row>
    <row r="171" ht="20.1" customHeight="1" spans="1:2">
      <c r="A171" s="228" t="s">
        <v>234</v>
      </c>
      <c r="B171" s="107"/>
    </row>
    <row r="172" ht="20.1" customHeight="1" spans="1:2">
      <c r="A172" s="229" t="s">
        <v>235</v>
      </c>
      <c r="B172" s="107"/>
    </row>
    <row r="173" ht="20.1" customHeight="1" spans="1:2">
      <c r="A173" s="229" t="s">
        <v>236</v>
      </c>
      <c r="B173" s="107"/>
    </row>
    <row r="174" ht="20.1" customHeight="1" spans="1:2">
      <c r="A174" s="228" t="s">
        <v>237</v>
      </c>
      <c r="B174" s="107"/>
    </row>
    <row r="175" ht="20.1" customHeight="1" spans="1:2">
      <c r="A175" s="229" t="s">
        <v>232</v>
      </c>
      <c r="B175" s="107"/>
    </row>
    <row r="176" ht="20.1" customHeight="1" spans="1:2">
      <c r="A176" s="229" t="s">
        <v>238</v>
      </c>
      <c r="B176" s="107"/>
    </row>
    <row r="177" ht="20.1" customHeight="1" spans="1:2">
      <c r="A177" s="229" t="s">
        <v>239</v>
      </c>
      <c r="B177" s="107"/>
    </row>
    <row r="178" ht="20.1" customHeight="1" spans="1:2">
      <c r="A178" s="228" t="s">
        <v>240</v>
      </c>
      <c r="B178" s="107"/>
    </row>
    <row r="179" ht="20.1" customHeight="1" spans="1:2">
      <c r="A179" s="229" t="s">
        <v>240</v>
      </c>
      <c r="B179" s="107"/>
    </row>
    <row r="180" ht="20.1" customHeight="1" spans="1:2">
      <c r="A180" s="227" t="s">
        <v>242</v>
      </c>
      <c r="B180" s="107">
        <f>B181</f>
        <v>110</v>
      </c>
    </row>
    <row r="181" ht="20.1" customHeight="1" spans="1:2">
      <c r="A181" s="228" t="s">
        <v>243</v>
      </c>
      <c r="B181" s="107">
        <f>SUM(B182:B189)</f>
        <v>110</v>
      </c>
    </row>
    <row r="182" ht="20.1" customHeight="1" spans="1:2">
      <c r="A182" s="229" t="s">
        <v>131</v>
      </c>
      <c r="B182" s="107"/>
    </row>
    <row r="183" ht="20.1" customHeight="1" spans="1:2">
      <c r="A183" s="229" t="s">
        <v>132</v>
      </c>
      <c r="B183" s="107"/>
    </row>
    <row r="184" ht="20.1" customHeight="1" spans="1:2">
      <c r="A184" s="229" t="s">
        <v>244</v>
      </c>
      <c r="B184" s="107"/>
    </row>
    <row r="185" ht="20.1" customHeight="1" spans="1:2">
      <c r="A185" s="229" t="s">
        <v>245</v>
      </c>
      <c r="B185" s="107"/>
    </row>
    <row r="186" ht="20.1" customHeight="1" spans="1:2">
      <c r="A186" s="229" t="s">
        <v>246</v>
      </c>
      <c r="B186" s="107"/>
    </row>
    <row r="187" ht="20.1" customHeight="1" spans="1:2">
      <c r="A187" s="229" t="s">
        <v>247</v>
      </c>
      <c r="B187" s="107"/>
    </row>
    <row r="188" ht="20.1" customHeight="1" spans="1:2">
      <c r="A188" s="229" t="s">
        <v>249</v>
      </c>
      <c r="B188" s="107"/>
    </row>
    <row r="189" ht="20.1" customHeight="1" spans="1:2">
      <c r="A189" s="229" t="s">
        <v>250</v>
      </c>
      <c r="B189" s="107">
        <v>110</v>
      </c>
    </row>
    <row r="190" ht="20.1" customHeight="1" spans="1:2">
      <c r="A190" s="228" t="s">
        <v>251</v>
      </c>
      <c r="B190" s="107"/>
    </row>
    <row r="191" ht="20.1" customHeight="1" spans="1:2">
      <c r="A191" s="229" t="s">
        <v>252</v>
      </c>
      <c r="B191" s="107"/>
    </row>
    <row r="192" ht="20.1" customHeight="1" spans="1:2">
      <c r="A192" s="229" t="s">
        <v>253</v>
      </c>
      <c r="B192" s="107"/>
    </row>
    <row r="193" ht="20.1" customHeight="1" spans="1:2">
      <c r="A193" s="229" t="s">
        <v>787</v>
      </c>
      <c r="B193" s="107"/>
    </row>
    <row r="194" ht="20.1" customHeight="1" spans="1:2">
      <c r="A194" s="228" t="s">
        <v>254</v>
      </c>
      <c r="B194" s="107"/>
    </row>
    <row r="195" ht="20.1" customHeight="1" spans="1:2">
      <c r="A195" s="229" t="s">
        <v>132</v>
      </c>
      <c r="B195" s="107"/>
    </row>
    <row r="196" ht="20.1" customHeight="1" spans="1:2">
      <c r="A196" s="229" t="s">
        <v>255</v>
      </c>
      <c r="B196" s="107"/>
    </row>
    <row r="197" ht="20.1" customHeight="1" spans="1:2">
      <c r="A197" s="229" t="s">
        <v>256</v>
      </c>
      <c r="B197" s="107"/>
    </row>
    <row r="198" ht="20.1" customHeight="1" spans="1:2">
      <c r="A198" s="229" t="s">
        <v>257</v>
      </c>
      <c r="B198" s="107"/>
    </row>
    <row r="199" ht="20.1" customHeight="1" spans="1:2">
      <c r="A199" s="228" t="s">
        <v>259</v>
      </c>
      <c r="B199" s="107"/>
    </row>
    <row r="200" ht="20.1" customHeight="1" spans="1:2">
      <c r="A200" s="229" t="s">
        <v>260</v>
      </c>
      <c r="B200" s="107"/>
    </row>
    <row r="201" ht="20.1" customHeight="1" spans="1:2">
      <c r="A201" s="227" t="s">
        <v>263</v>
      </c>
      <c r="B201" s="107">
        <f>B202+B212+B218+B268</f>
        <v>1050</v>
      </c>
    </row>
    <row r="202" ht="20.1" customHeight="1" spans="1:2">
      <c r="A202" s="228" t="s">
        <v>264</v>
      </c>
      <c r="B202" s="107">
        <f>SUM(B203:B211)</f>
        <v>263</v>
      </c>
    </row>
    <row r="203" ht="20.1" customHeight="1" spans="1:2">
      <c r="A203" s="229" t="s">
        <v>131</v>
      </c>
      <c r="B203" s="107"/>
    </row>
    <row r="204" ht="20.1" customHeight="1" spans="1:2">
      <c r="A204" s="229" t="s">
        <v>132</v>
      </c>
      <c r="B204" s="107"/>
    </row>
    <row r="205" ht="20.1" customHeight="1" spans="1:2">
      <c r="A205" s="229" t="s">
        <v>265</v>
      </c>
      <c r="B205" s="107"/>
    </row>
    <row r="206" ht="20.1" customHeight="1" spans="1:2">
      <c r="A206" s="229" t="s">
        <v>788</v>
      </c>
      <c r="B206" s="107"/>
    </row>
    <row r="207" ht="20.1" customHeight="1" spans="1:2">
      <c r="A207" s="229" t="s">
        <v>154</v>
      </c>
      <c r="B207" s="107"/>
    </row>
    <row r="208" ht="20.1" customHeight="1" spans="1:2">
      <c r="A208" s="229" t="s">
        <v>266</v>
      </c>
      <c r="B208" s="107"/>
    </row>
    <row r="209" ht="20.1" customHeight="1" spans="1:2">
      <c r="A209" s="229" t="s">
        <v>268</v>
      </c>
      <c r="B209" s="107"/>
    </row>
    <row r="210" ht="20.1" customHeight="1" spans="1:2">
      <c r="A210" s="229" t="s">
        <v>137</v>
      </c>
      <c r="B210" s="107">
        <v>263</v>
      </c>
    </row>
    <row r="211" ht="20.1" customHeight="1" spans="1:2">
      <c r="A211" s="229" t="s">
        <v>269</v>
      </c>
      <c r="B211" s="107"/>
    </row>
    <row r="212" ht="20.1" customHeight="1" spans="1:2">
      <c r="A212" s="228" t="s">
        <v>270</v>
      </c>
      <c r="B212" s="107">
        <f>SUM(B213:B217)</f>
        <v>131</v>
      </c>
    </row>
    <row r="213" ht="20.1" customHeight="1" spans="1:2">
      <c r="A213" s="229" t="s">
        <v>131</v>
      </c>
      <c r="B213" s="107"/>
    </row>
    <row r="214" ht="20.1" customHeight="1" spans="1:2">
      <c r="A214" s="229" t="s">
        <v>271</v>
      </c>
      <c r="B214" s="107"/>
    </row>
    <row r="215" ht="20.1" customHeight="1" spans="1:2">
      <c r="A215" s="229" t="s">
        <v>272</v>
      </c>
      <c r="B215" s="107"/>
    </row>
    <row r="216" ht="20.1" customHeight="1" spans="1:2">
      <c r="A216" s="229" t="s">
        <v>789</v>
      </c>
      <c r="B216" s="107">
        <v>131</v>
      </c>
    </row>
    <row r="217" ht="20.1" customHeight="1" spans="1:2">
      <c r="A217" s="229" t="s">
        <v>273</v>
      </c>
      <c r="B217" s="107"/>
    </row>
    <row r="218" ht="20.1" customHeight="1" spans="1:2">
      <c r="A218" s="228" t="s">
        <v>274</v>
      </c>
      <c r="B218" s="107">
        <f>SUM(B219:B223)</f>
        <v>545</v>
      </c>
    </row>
    <row r="219" ht="20.1" customHeight="1" spans="1:2">
      <c r="A219" s="229" t="s">
        <v>275</v>
      </c>
      <c r="B219" s="107"/>
    </row>
    <row r="220" ht="20.1" customHeight="1" spans="1:2">
      <c r="A220" s="229" t="s">
        <v>276</v>
      </c>
      <c r="B220" s="107"/>
    </row>
    <row r="221" ht="20.1" customHeight="1" spans="1:2">
      <c r="A221" s="229" t="s">
        <v>278</v>
      </c>
      <c r="B221" s="107">
        <v>207</v>
      </c>
    </row>
    <row r="222" ht="20.1" customHeight="1" spans="1:2">
      <c r="A222" s="229" t="s">
        <v>279</v>
      </c>
      <c r="B222" s="107">
        <v>103</v>
      </c>
    </row>
    <row r="223" ht="20.1" customHeight="1" spans="1:2">
      <c r="A223" s="229" t="s">
        <v>280</v>
      </c>
      <c r="B223" s="107">
        <v>235</v>
      </c>
    </row>
    <row r="224" ht="20.1" customHeight="1" spans="1:2">
      <c r="A224" s="228" t="s">
        <v>281</v>
      </c>
      <c r="B224" s="107"/>
    </row>
    <row r="225" ht="20.1" customHeight="1" spans="1:2">
      <c r="A225" s="229" t="s">
        <v>282</v>
      </c>
      <c r="B225" s="107"/>
    </row>
    <row r="226" ht="20.1" customHeight="1" spans="1:2">
      <c r="A226" s="228" t="s">
        <v>283</v>
      </c>
      <c r="B226" s="107"/>
    </row>
    <row r="227" ht="20.1" customHeight="1" spans="1:2">
      <c r="A227" s="229" t="s">
        <v>284</v>
      </c>
      <c r="B227" s="107"/>
    </row>
    <row r="228" ht="20.1" customHeight="1" spans="1:2">
      <c r="A228" s="228" t="s">
        <v>285</v>
      </c>
      <c r="B228" s="107"/>
    </row>
    <row r="229" ht="20.1" customHeight="1" spans="1:2">
      <c r="A229" s="229" t="s">
        <v>286</v>
      </c>
      <c r="B229" s="107"/>
    </row>
    <row r="230" ht="20.1" customHeight="1" spans="1:2">
      <c r="A230" s="229" t="s">
        <v>287</v>
      </c>
      <c r="B230" s="107"/>
    </row>
    <row r="231" ht="20.1" customHeight="1" spans="1:2">
      <c r="A231" s="229" t="s">
        <v>288</v>
      </c>
      <c r="B231" s="107"/>
    </row>
    <row r="232" ht="20.1" customHeight="1" spans="1:2">
      <c r="A232" s="229" t="s">
        <v>289</v>
      </c>
      <c r="B232" s="107"/>
    </row>
    <row r="233" ht="20.1" customHeight="1" spans="1:2">
      <c r="A233" s="229" t="s">
        <v>290</v>
      </c>
      <c r="B233" s="107"/>
    </row>
    <row r="234" ht="20.1" customHeight="1" spans="1:2">
      <c r="A234" s="229" t="s">
        <v>291</v>
      </c>
      <c r="B234" s="107"/>
    </row>
    <row r="235" ht="20.1" customHeight="1" spans="1:2">
      <c r="A235" s="229" t="s">
        <v>292</v>
      </c>
      <c r="B235" s="107"/>
    </row>
    <row r="236" ht="20.1" customHeight="1" spans="1:2">
      <c r="A236" s="229" t="s">
        <v>293</v>
      </c>
      <c r="B236" s="107"/>
    </row>
    <row r="237" ht="20.1" customHeight="1" spans="1:2">
      <c r="A237" s="228" t="s">
        <v>294</v>
      </c>
      <c r="B237" s="107"/>
    </row>
    <row r="238" ht="20.1" customHeight="1" spans="1:2">
      <c r="A238" s="229" t="s">
        <v>295</v>
      </c>
      <c r="B238" s="107"/>
    </row>
    <row r="239" ht="20.1" customHeight="1" spans="1:2">
      <c r="A239" s="229" t="s">
        <v>296</v>
      </c>
      <c r="B239" s="107"/>
    </row>
    <row r="240" ht="20.1" customHeight="1" spans="1:2">
      <c r="A240" s="229" t="s">
        <v>297</v>
      </c>
      <c r="B240" s="107"/>
    </row>
    <row r="241" ht="20.1" customHeight="1" spans="1:2">
      <c r="A241" s="229" t="s">
        <v>299</v>
      </c>
      <c r="B241" s="107"/>
    </row>
    <row r="242" ht="20.1" customHeight="1" spans="1:2">
      <c r="A242" s="229" t="s">
        <v>300</v>
      </c>
      <c r="B242" s="107"/>
    </row>
    <row r="243" ht="20.1" customHeight="1" spans="1:2">
      <c r="A243" s="228" t="s">
        <v>301</v>
      </c>
      <c r="B243" s="107"/>
    </row>
    <row r="244" ht="20.1" customHeight="1" spans="1:2">
      <c r="A244" s="229" t="s">
        <v>302</v>
      </c>
      <c r="B244" s="107"/>
    </row>
    <row r="245" ht="20.1" customHeight="1" spans="1:2">
      <c r="A245" s="229" t="s">
        <v>303</v>
      </c>
      <c r="B245" s="107"/>
    </row>
    <row r="246" ht="20.1" customHeight="1" spans="1:2">
      <c r="A246" s="229" t="s">
        <v>304</v>
      </c>
      <c r="B246" s="107"/>
    </row>
    <row r="247" ht="20.1" customHeight="1" spans="1:2">
      <c r="A247" s="229" t="s">
        <v>305</v>
      </c>
      <c r="B247" s="107"/>
    </row>
    <row r="248" ht="20.1" customHeight="1" spans="1:2">
      <c r="A248" s="229" t="s">
        <v>306</v>
      </c>
      <c r="B248" s="107"/>
    </row>
    <row r="249" ht="20.1" customHeight="1" spans="1:2">
      <c r="A249" s="229" t="s">
        <v>307</v>
      </c>
      <c r="B249" s="107"/>
    </row>
    <row r="250" ht="20.1" customHeight="1" spans="1:2">
      <c r="A250" s="228" t="s">
        <v>308</v>
      </c>
      <c r="B250" s="107"/>
    </row>
    <row r="251" ht="20.1" customHeight="1" spans="1:2">
      <c r="A251" s="229" t="s">
        <v>131</v>
      </c>
      <c r="B251" s="107"/>
    </row>
    <row r="252" ht="20.1" customHeight="1" spans="1:2">
      <c r="A252" s="229" t="s">
        <v>132</v>
      </c>
      <c r="B252" s="107"/>
    </row>
    <row r="253" ht="20.1" customHeight="1" spans="1:2">
      <c r="A253" s="229" t="s">
        <v>309</v>
      </c>
      <c r="B253" s="107"/>
    </row>
    <row r="254" ht="20.1" customHeight="1" spans="1:2">
      <c r="A254" s="229" t="s">
        <v>310</v>
      </c>
      <c r="B254" s="107"/>
    </row>
    <row r="255" ht="20.1" customHeight="1" spans="1:2">
      <c r="A255" s="229" t="s">
        <v>311</v>
      </c>
      <c r="B255" s="107"/>
    </row>
    <row r="256" ht="20.1" customHeight="1" spans="1:2">
      <c r="A256" s="229" t="s">
        <v>312</v>
      </c>
      <c r="B256" s="107"/>
    </row>
    <row r="257" ht="20.1" customHeight="1" spans="1:2">
      <c r="A257" s="229" t="s">
        <v>313</v>
      </c>
      <c r="B257" s="107"/>
    </row>
    <row r="258" ht="20.1" customHeight="1" spans="1:2">
      <c r="A258" s="228" t="s">
        <v>314</v>
      </c>
      <c r="B258" s="107"/>
    </row>
    <row r="259" ht="20.1" customHeight="1" spans="1:2">
      <c r="A259" s="229" t="s">
        <v>315</v>
      </c>
      <c r="B259" s="107"/>
    </row>
    <row r="260" ht="20.1" customHeight="1" spans="1:2">
      <c r="A260" s="229" t="s">
        <v>316</v>
      </c>
      <c r="B260" s="107"/>
    </row>
    <row r="261" ht="20.1" customHeight="1" spans="1:2">
      <c r="A261" s="228" t="s">
        <v>317</v>
      </c>
      <c r="B261" s="107"/>
    </row>
    <row r="262" ht="20.1" customHeight="1" spans="1:2">
      <c r="A262" s="229" t="s">
        <v>318</v>
      </c>
      <c r="B262" s="107"/>
    </row>
    <row r="263" ht="20.1" customHeight="1" spans="1:2">
      <c r="A263" s="229" t="s">
        <v>319</v>
      </c>
      <c r="B263" s="107"/>
    </row>
    <row r="264" ht="20.1" customHeight="1" spans="1:2">
      <c r="A264" s="228" t="s">
        <v>320</v>
      </c>
      <c r="B264" s="107"/>
    </row>
    <row r="265" ht="20.1" customHeight="1" spans="1:2">
      <c r="A265" s="229" t="s">
        <v>321</v>
      </c>
      <c r="B265" s="107"/>
    </row>
    <row r="266" ht="20.1" customHeight="1" spans="1:2">
      <c r="A266" s="228" t="s">
        <v>322</v>
      </c>
      <c r="B266" s="107"/>
    </row>
    <row r="267" ht="20.1" customHeight="1" spans="1:2">
      <c r="A267" s="229" t="s">
        <v>323</v>
      </c>
      <c r="B267" s="107"/>
    </row>
    <row r="268" ht="20.1" customHeight="1" spans="1:2">
      <c r="A268" s="228" t="s">
        <v>326</v>
      </c>
      <c r="B268" s="107">
        <f>SUM(B269:B272)</f>
        <v>111</v>
      </c>
    </row>
    <row r="269" ht="20.1" customHeight="1" spans="1:2">
      <c r="A269" s="229" t="s">
        <v>131</v>
      </c>
      <c r="B269" s="107"/>
    </row>
    <row r="270" ht="20.1" customHeight="1" spans="1:2">
      <c r="A270" s="229" t="s">
        <v>327</v>
      </c>
      <c r="B270" s="107"/>
    </row>
    <row r="271" ht="20.1" customHeight="1" spans="1:2">
      <c r="A271" s="229" t="s">
        <v>137</v>
      </c>
      <c r="B271" s="107">
        <v>110</v>
      </c>
    </row>
    <row r="272" ht="20.1" customHeight="1" spans="1:2">
      <c r="A272" s="229" t="s">
        <v>328</v>
      </c>
      <c r="B272" s="107">
        <v>1</v>
      </c>
    </row>
    <row r="273" ht="20.1" customHeight="1" spans="1:2">
      <c r="A273" s="228" t="s">
        <v>329</v>
      </c>
      <c r="B273" s="107"/>
    </row>
    <row r="274" ht="20.1" customHeight="1" spans="1:2">
      <c r="A274" s="229" t="s">
        <v>329</v>
      </c>
      <c r="B274" s="107"/>
    </row>
    <row r="275" ht="20.1" customHeight="1" spans="1:2">
      <c r="A275" s="227" t="s">
        <v>330</v>
      </c>
      <c r="B275" s="107">
        <f>B303</f>
        <v>169</v>
      </c>
    </row>
    <row r="276" ht="20.1" customHeight="1" spans="1:2">
      <c r="A276" s="228" t="s">
        <v>331</v>
      </c>
      <c r="B276" s="107"/>
    </row>
    <row r="277" ht="20.1" customHeight="1" spans="1:2">
      <c r="A277" s="229" t="s">
        <v>131</v>
      </c>
      <c r="B277" s="107"/>
    </row>
    <row r="278" ht="20.1" customHeight="1" spans="1:2">
      <c r="A278" s="229" t="s">
        <v>132</v>
      </c>
      <c r="B278" s="107"/>
    </row>
    <row r="279" ht="20.1" customHeight="1" spans="1:2">
      <c r="A279" s="229" t="s">
        <v>332</v>
      </c>
      <c r="B279" s="107"/>
    </row>
    <row r="280" ht="20.1" customHeight="1" spans="1:2">
      <c r="A280" s="228" t="s">
        <v>333</v>
      </c>
      <c r="B280" s="107"/>
    </row>
    <row r="281" ht="20.1" customHeight="1" spans="1:2">
      <c r="A281" s="229" t="s">
        <v>334</v>
      </c>
      <c r="B281" s="107"/>
    </row>
    <row r="282" ht="20.1" customHeight="1" spans="1:2">
      <c r="A282" s="229" t="s">
        <v>790</v>
      </c>
      <c r="B282" s="107"/>
    </row>
    <row r="283" ht="20.1" customHeight="1" spans="1:2">
      <c r="A283" s="229" t="s">
        <v>336</v>
      </c>
      <c r="B283" s="107"/>
    </row>
    <row r="284" ht="20.1" customHeight="1" spans="1:2">
      <c r="A284" s="229" t="s">
        <v>791</v>
      </c>
      <c r="B284" s="107"/>
    </row>
    <row r="285" ht="20.1" customHeight="1" spans="1:2">
      <c r="A285" s="228" t="s">
        <v>339</v>
      </c>
      <c r="B285" s="107"/>
    </row>
    <row r="286" ht="20.1" customHeight="1" spans="1:2">
      <c r="A286" s="229" t="s">
        <v>340</v>
      </c>
      <c r="B286" s="107"/>
    </row>
    <row r="287" ht="20.1" customHeight="1" spans="1:2">
      <c r="A287" s="229" t="s">
        <v>341</v>
      </c>
      <c r="B287" s="107"/>
    </row>
    <row r="288" ht="20.1" customHeight="1" spans="1:2">
      <c r="A288" s="229" t="s">
        <v>342</v>
      </c>
      <c r="B288" s="107"/>
    </row>
    <row r="289" ht="20.1" customHeight="1" spans="1:2">
      <c r="A289" s="228" t="s">
        <v>343</v>
      </c>
      <c r="B289" s="107"/>
    </row>
    <row r="290" ht="20.1" customHeight="1" spans="1:2">
      <c r="A290" s="229" t="s">
        <v>344</v>
      </c>
      <c r="B290" s="107"/>
    </row>
    <row r="291" ht="20.1" customHeight="1" spans="1:2">
      <c r="A291" s="229" t="s">
        <v>792</v>
      </c>
      <c r="B291" s="107"/>
    </row>
    <row r="292" ht="20.1" customHeight="1" spans="1:2">
      <c r="A292" s="229" t="s">
        <v>345</v>
      </c>
      <c r="B292" s="107"/>
    </row>
    <row r="293" ht="20.1" customHeight="1" spans="1:2">
      <c r="A293" s="229" t="s">
        <v>347</v>
      </c>
      <c r="B293" s="107"/>
    </row>
    <row r="294" ht="20.1" customHeight="1" spans="1:2">
      <c r="A294" s="229" t="s">
        <v>348</v>
      </c>
      <c r="B294" s="107"/>
    </row>
    <row r="295" ht="20.1" customHeight="1" spans="1:2">
      <c r="A295" s="229" t="s">
        <v>349</v>
      </c>
      <c r="B295" s="107"/>
    </row>
    <row r="296" ht="20.1" customHeight="1" spans="1:2">
      <c r="A296" s="229" t="s">
        <v>350</v>
      </c>
      <c r="B296" s="107"/>
    </row>
    <row r="297" ht="20.1" customHeight="1" spans="1:2">
      <c r="A297" s="229" t="s">
        <v>351</v>
      </c>
      <c r="B297" s="107"/>
    </row>
    <row r="298" ht="20.1" customHeight="1" spans="1:2">
      <c r="A298" s="228" t="s">
        <v>352</v>
      </c>
      <c r="B298" s="107"/>
    </row>
    <row r="299" ht="20.1" customHeight="1" spans="1:2">
      <c r="A299" s="229" t="s">
        <v>793</v>
      </c>
      <c r="B299" s="107"/>
    </row>
    <row r="300" ht="20.1" customHeight="1" spans="1:2">
      <c r="A300" s="228" t="s">
        <v>354</v>
      </c>
      <c r="B300" s="107"/>
    </row>
    <row r="301" ht="20.1" customHeight="1" spans="1:2">
      <c r="A301" s="229" t="s">
        <v>355</v>
      </c>
      <c r="B301" s="107"/>
    </row>
    <row r="302" ht="20.1" customHeight="1" spans="1:2">
      <c r="A302" s="229" t="s">
        <v>356</v>
      </c>
      <c r="B302" s="107"/>
    </row>
    <row r="303" ht="20.1" customHeight="1" spans="1:2">
      <c r="A303" s="228" t="s">
        <v>357</v>
      </c>
      <c r="B303" s="107">
        <f>SUM(B304:B307)</f>
        <v>169</v>
      </c>
    </row>
    <row r="304" ht="20.1" customHeight="1" spans="1:2">
      <c r="A304" s="229" t="s">
        <v>358</v>
      </c>
      <c r="B304" s="107">
        <v>84</v>
      </c>
    </row>
    <row r="305" ht="20.1" customHeight="1" spans="1:2">
      <c r="A305" s="229" t="s">
        <v>359</v>
      </c>
      <c r="B305" s="107">
        <v>85</v>
      </c>
    </row>
    <row r="306" ht="20.1" customHeight="1" spans="1:2">
      <c r="A306" s="229" t="s">
        <v>360</v>
      </c>
      <c r="B306" s="107"/>
    </row>
    <row r="307" ht="20.1" customHeight="1" spans="1:2">
      <c r="A307" s="229" t="s">
        <v>361</v>
      </c>
      <c r="B307" s="107"/>
    </row>
    <row r="308" ht="20.1" customHeight="1" spans="1:2">
      <c r="A308" s="228" t="s">
        <v>362</v>
      </c>
      <c r="B308" s="107"/>
    </row>
    <row r="309" ht="20.1" customHeight="1" spans="1:2">
      <c r="A309" s="229" t="s">
        <v>363</v>
      </c>
      <c r="B309" s="107"/>
    </row>
    <row r="310" ht="20.1" customHeight="1" spans="1:2">
      <c r="A310" s="228" t="s">
        <v>364</v>
      </c>
      <c r="B310" s="107"/>
    </row>
    <row r="311" ht="20.1" customHeight="1" spans="1:2">
      <c r="A311" s="229" t="s">
        <v>365</v>
      </c>
      <c r="B311" s="107"/>
    </row>
    <row r="312" ht="20.1" customHeight="1" spans="1:2">
      <c r="A312" s="228" t="s">
        <v>367</v>
      </c>
      <c r="B312" s="107"/>
    </row>
    <row r="313" ht="20.1" customHeight="1" spans="1:2">
      <c r="A313" s="229" t="s">
        <v>368</v>
      </c>
      <c r="B313" s="107"/>
    </row>
    <row r="314" ht="20.1" customHeight="1" spans="1:2">
      <c r="A314" s="228" t="s">
        <v>369</v>
      </c>
      <c r="B314" s="107"/>
    </row>
    <row r="315" ht="20.1" customHeight="1" spans="1:2">
      <c r="A315" s="229" t="s">
        <v>131</v>
      </c>
      <c r="B315" s="107"/>
    </row>
    <row r="316" ht="20.1" customHeight="1" spans="1:2">
      <c r="A316" s="229" t="s">
        <v>132</v>
      </c>
      <c r="B316" s="107"/>
    </row>
    <row r="317" ht="20.1" customHeight="1" spans="1:2">
      <c r="A317" s="229" t="s">
        <v>370</v>
      </c>
      <c r="B317" s="107"/>
    </row>
    <row r="318" ht="20.1" customHeight="1" spans="1:2">
      <c r="A318" s="228" t="s">
        <v>372</v>
      </c>
      <c r="B318" s="107"/>
    </row>
    <row r="319" ht="20.1" customHeight="1" spans="1:2">
      <c r="A319" s="229" t="s">
        <v>372</v>
      </c>
      <c r="B319" s="107"/>
    </row>
    <row r="320" ht="20.1" customHeight="1" spans="1:2">
      <c r="A320" s="228" t="s">
        <v>373</v>
      </c>
      <c r="B320" s="107"/>
    </row>
    <row r="321" ht="20.1" customHeight="1" spans="1:2">
      <c r="A321" s="229" t="s">
        <v>373</v>
      </c>
      <c r="B321" s="107"/>
    </row>
    <row r="322" ht="20.1" customHeight="1" spans="1:2">
      <c r="A322" s="227" t="s">
        <v>374</v>
      </c>
      <c r="B322" s="107">
        <f>B323</f>
        <v>793</v>
      </c>
    </row>
    <row r="323" ht="20.1" customHeight="1" spans="1:2">
      <c r="A323" s="228" t="s">
        <v>375</v>
      </c>
      <c r="B323" s="107">
        <f>SUM(B324:B326)</f>
        <v>793</v>
      </c>
    </row>
    <row r="324" ht="20.1" customHeight="1" spans="1:2">
      <c r="A324" s="229" t="s">
        <v>131</v>
      </c>
      <c r="B324" s="107"/>
    </row>
    <row r="325" ht="20.1" customHeight="1" spans="1:2">
      <c r="A325" s="229" t="s">
        <v>132</v>
      </c>
      <c r="B325" s="107"/>
    </row>
    <row r="326" ht="20.1" customHeight="1" spans="1:2">
      <c r="A326" s="229" t="s">
        <v>376</v>
      </c>
      <c r="B326" s="107">
        <v>793</v>
      </c>
    </row>
    <row r="327" ht="20.1" customHeight="1" spans="1:2">
      <c r="A327" s="228" t="s">
        <v>379</v>
      </c>
      <c r="B327" s="107"/>
    </row>
    <row r="328" ht="20.1" customHeight="1" spans="1:2">
      <c r="A328" s="229" t="s">
        <v>380</v>
      </c>
      <c r="B328" s="107"/>
    </row>
    <row r="329" ht="20.1" customHeight="1" spans="1:2">
      <c r="A329" s="229" t="s">
        <v>381</v>
      </c>
      <c r="B329" s="107"/>
    </row>
    <row r="330" ht="20.1" customHeight="1" spans="1:2">
      <c r="A330" s="229" t="s">
        <v>382</v>
      </c>
      <c r="B330" s="107"/>
    </row>
    <row r="331" ht="20.1" customHeight="1" spans="1:2">
      <c r="A331" s="229" t="s">
        <v>794</v>
      </c>
      <c r="B331" s="107"/>
    </row>
    <row r="332" ht="20.1" customHeight="1" spans="1:2">
      <c r="A332" s="228" t="s">
        <v>384</v>
      </c>
      <c r="B332" s="107"/>
    </row>
    <row r="333" ht="20.1" customHeight="1" spans="1:2">
      <c r="A333" s="229" t="s">
        <v>386</v>
      </c>
      <c r="B333" s="107"/>
    </row>
    <row r="334" ht="20.1" customHeight="1" spans="1:2">
      <c r="A334" s="229" t="s">
        <v>387</v>
      </c>
      <c r="B334" s="107"/>
    </row>
    <row r="335" ht="20.1" customHeight="1" spans="1:2">
      <c r="A335" s="229" t="s">
        <v>388</v>
      </c>
      <c r="B335" s="107"/>
    </row>
    <row r="336" ht="20.1" customHeight="1" spans="1:2">
      <c r="A336" s="228" t="s">
        <v>389</v>
      </c>
      <c r="B336" s="107"/>
    </row>
    <row r="337" ht="20.1" customHeight="1" spans="1:2">
      <c r="A337" s="229" t="s">
        <v>795</v>
      </c>
      <c r="B337" s="107"/>
    </row>
    <row r="338" ht="20.1" customHeight="1" spans="1:2">
      <c r="A338" s="229" t="s">
        <v>390</v>
      </c>
      <c r="B338" s="107"/>
    </row>
    <row r="339" ht="20.1" customHeight="1" spans="1:2">
      <c r="A339" s="229" t="s">
        <v>796</v>
      </c>
      <c r="B339" s="107"/>
    </row>
    <row r="340" ht="20.1" customHeight="1" spans="1:2">
      <c r="A340" s="228" t="s">
        <v>391</v>
      </c>
      <c r="B340" s="107"/>
    </row>
    <row r="341" ht="20.1" customHeight="1" spans="1:2">
      <c r="A341" s="229" t="s">
        <v>392</v>
      </c>
      <c r="B341" s="107"/>
    </row>
    <row r="342" ht="20.1" customHeight="1" spans="1:2">
      <c r="A342" s="229" t="s">
        <v>393</v>
      </c>
      <c r="B342" s="107"/>
    </row>
    <row r="343" ht="20.1" customHeight="1" spans="1:2">
      <c r="A343" s="228" t="s">
        <v>394</v>
      </c>
      <c r="B343" s="107"/>
    </row>
    <row r="344" ht="20.1" customHeight="1" spans="1:2">
      <c r="A344" s="229" t="s">
        <v>394</v>
      </c>
      <c r="B344" s="107"/>
    </row>
    <row r="345" ht="20.1" customHeight="1" spans="1:2">
      <c r="A345" s="228" t="s">
        <v>395</v>
      </c>
      <c r="B345" s="107"/>
    </row>
    <row r="346" ht="20.1" customHeight="1" spans="1:2">
      <c r="A346" s="229" t="s">
        <v>396</v>
      </c>
      <c r="B346" s="107"/>
    </row>
    <row r="347" ht="20.1" customHeight="1" spans="1:2">
      <c r="A347" s="228" t="s">
        <v>397</v>
      </c>
      <c r="B347" s="107"/>
    </row>
    <row r="348" ht="20.1" customHeight="1" spans="1:2">
      <c r="A348" s="229" t="s">
        <v>137</v>
      </c>
      <c r="B348" s="107"/>
    </row>
    <row r="349" ht="20.1" customHeight="1" spans="1:2">
      <c r="A349" s="228" t="s">
        <v>398</v>
      </c>
      <c r="B349" s="107"/>
    </row>
    <row r="350" ht="20.1" customHeight="1" spans="1:2">
      <c r="A350" s="229" t="s">
        <v>398</v>
      </c>
      <c r="B350" s="107"/>
    </row>
    <row r="351" ht="20.1" customHeight="1" spans="1:2">
      <c r="A351" s="227" t="s">
        <v>399</v>
      </c>
      <c r="B351" s="107">
        <f>B352</f>
        <v>1453</v>
      </c>
    </row>
    <row r="352" ht="20.1" customHeight="1" spans="1:2">
      <c r="A352" s="228" t="s">
        <v>400</v>
      </c>
      <c r="B352" s="107">
        <f>SUM(B353:B357)</f>
        <v>1453</v>
      </c>
    </row>
    <row r="353" ht="20.1" customHeight="1" spans="1:2">
      <c r="A353" s="229" t="s">
        <v>131</v>
      </c>
      <c r="B353" s="107"/>
    </row>
    <row r="354" ht="20.1" customHeight="1" spans="1:2">
      <c r="A354" s="229" t="s">
        <v>132</v>
      </c>
      <c r="B354" s="107"/>
    </row>
    <row r="355" ht="20.1" customHeight="1" spans="1:2">
      <c r="A355" s="229" t="s">
        <v>401</v>
      </c>
      <c r="B355" s="107"/>
    </row>
    <row r="356" ht="20.1" customHeight="1" spans="1:2">
      <c r="A356" s="229" t="s">
        <v>402</v>
      </c>
      <c r="B356" s="107"/>
    </row>
    <row r="357" ht="20.1" customHeight="1" spans="1:2">
      <c r="A357" s="229" t="s">
        <v>403</v>
      </c>
      <c r="B357" s="107">
        <f>1353+100</f>
        <v>1453</v>
      </c>
    </row>
    <row r="358" ht="20.1" customHeight="1" spans="1:2">
      <c r="A358" s="228" t="s">
        <v>405</v>
      </c>
      <c r="B358" s="107"/>
    </row>
    <row r="359" ht="20.1" customHeight="1" spans="1:2">
      <c r="A359" s="229" t="s">
        <v>406</v>
      </c>
      <c r="B359" s="107"/>
    </row>
    <row r="360" ht="20.1" customHeight="1" spans="1:2">
      <c r="A360" s="228" t="s">
        <v>407</v>
      </c>
      <c r="B360" s="107"/>
    </row>
    <row r="361" ht="20.1" customHeight="1" spans="1:2">
      <c r="A361" s="229" t="s">
        <v>407</v>
      </c>
      <c r="B361" s="107"/>
    </row>
    <row r="362" ht="20.1" customHeight="1" spans="1:2">
      <c r="A362" s="228" t="s">
        <v>408</v>
      </c>
      <c r="B362" s="107"/>
    </row>
    <row r="363" ht="20.1" customHeight="1" spans="1:2">
      <c r="A363" s="229" t="s">
        <v>408</v>
      </c>
      <c r="B363" s="107"/>
    </row>
    <row r="364" ht="20.1" customHeight="1" spans="1:2">
      <c r="A364" s="228" t="s">
        <v>409</v>
      </c>
      <c r="B364" s="107"/>
    </row>
    <row r="365" ht="20.1" customHeight="1" spans="1:2">
      <c r="A365" s="229" t="s">
        <v>409</v>
      </c>
      <c r="B365" s="107"/>
    </row>
    <row r="366" ht="20.1" customHeight="1" spans="1:2">
      <c r="A366" s="227" t="s">
        <v>410</v>
      </c>
      <c r="B366" s="107">
        <f>B367</f>
        <v>277</v>
      </c>
    </row>
    <row r="367" ht="20.1" customHeight="1" spans="1:2">
      <c r="A367" s="228" t="s">
        <v>411</v>
      </c>
      <c r="B367" s="107">
        <f>SUM(B368:B381)</f>
        <v>277</v>
      </c>
    </row>
    <row r="368" ht="20.1" customHeight="1" spans="1:2">
      <c r="A368" s="229" t="s">
        <v>131</v>
      </c>
      <c r="B368" s="107"/>
    </row>
    <row r="369" ht="20.1" customHeight="1" spans="1:2">
      <c r="A369" s="229" t="s">
        <v>137</v>
      </c>
      <c r="B369" s="107">
        <v>249</v>
      </c>
    </row>
    <row r="370" ht="20.1" customHeight="1" spans="1:2">
      <c r="A370" s="229" t="s">
        <v>412</v>
      </c>
      <c r="B370" s="107"/>
    </row>
    <row r="371" ht="20.1" customHeight="1" spans="1:2">
      <c r="A371" s="229" t="s">
        <v>413</v>
      </c>
      <c r="B371" s="107"/>
    </row>
    <row r="372" ht="20.1" customHeight="1" spans="1:2">
      <c r="A372" s="229" t="s">
        <v>414</v>
      </c>
      <c r="B372" s="107"/>
    </row>
    <row r="373" ht="20.1" customHeight="1" spans="1:2">
      <c r="A373" s="229" t="s">
        <v>415</v>
      </c>
      <c r="B373" s="107"/>
    </row>
    <row r="374" ht="20.1" customHeight="1" spans="1:2">
      <c r="A374" s="229" t="s">
        <v>416</v>
      </c>
      <c r="B374" s="107"/>
    </row>
    <row r="375" ht="20.1" customHeight="1" spans="1:2">
      <c r="A375" s="229" t="s">
        <v>417</v>
      </c>
      <c r="B375" s="107"/>
    </row>
    <row r="376" ht="20.1" customHeight="1" spans="1:2">
      <c r="A376" s="229" t="s">
        <v>418</v>
      </c>
      <c r="B376" s="107"/>
    </row>
    <row r="377" ht="20.1" customHeight="1" spans="1:2">
      <c r="A377" s="229" t="s">
        <v>419</v>
      </c>
      <c r="B377" s="107"/>
    </row>
    <row r="378" ht="20.1" customHeight="1" spans="1:2">
      <c r="A378" s="229" t="s">
        <v>420</v>
      </c>
      <c r="B378" s="107"/>
    </row>
    <row r="379" ht="20.1" customHeight="1" spans="1:2">
      <c r="A379" s="229" t="s">
        <v>421</v>
      </c>
      <c r="B379" s="107"/>
    </row>
    <row r="380" ht="20.1" customHeight="1" spans="1:2">
      <c r="A380" s="229" t="s">
        <v>422</v>
      </c>
      <c r="B380" s="107"/>
    </row>
    <row r="381" ht="20.1" customHeight="1" spans="1:2">
      <c r="A381" s="229" t="s">
        <v>423</v>
      </c>
      <c r="B381" s="107">
        <v>28</v>
      </c>
    </row>
    <row r="382" ht="20.1" customHeight="1" spans="1:2">
      <c r="A382" s="228" t="s">
        <v>424</v>
      </c>
      <c r="B382" s="107"/>
    </row>
    <row r="383" ht="20.1" customHeight="1" spans="1:2">
      <c r="A383" s="229" t="s">
        <v>131</v>
      </c>
      <c r="B383" s="107"/>
    </row>
    <row r="384" ht="20.1" customHeight="1" spans="1:2">
      <c r="A384" s="229" t="s">
        <v>425</v>
      </c>
      <c r="B384" s="107"/>
    </row>
    <row r="385" ht="20.1" customHeight="1" spans="1:2">
      <c r="A385" s="229" t="s">
        <v>426</v>
      </c>
      <c r="B385" s="107"/>
    </row>
    <row r="386" ht="20.1" customHeight="1" spans="1:2">
      <c r="A386" s="229" t="s">
        <v>427</v>
      </c>
      <c r="B386" s="107"/>
    </row>
    <row r="387" ht="20.1" customHeight="1" spans="1:2">
      <c r="A387" s="229" t="s">
        <v>428</v>
      </c>
      <c r="B387" s="107"/>
    </row>
    <row r="388" ht="20.1" customHeight="1" spans="1:2">
      <c r="A388" s="229" t="s">
        <v>429</v>
      </c>
      <c r="B388" s="107"/>
    </row>
    <row r="389" ht="20.1" customHeight="1" spans="1:2">
      <c r="A389" s="229" t="s">
        <v>797</v>
      </c>
      <c r="B389" s="107"/>
    </row>
    <row r="390" ht="20.1" customHeight="1" spans="1:2">
      <c r="A390" s="229" t="s">
        <v>430</v>
      </c>
      <c r="B390" s="107"/>
    </row>
    <row r="391" ht="20.1" customHeight="1" spans="1:2">
      <c r="A391" s="229" t="s">
        <v>431</v>
      </c>
      <c r="B391" s="107"/>
    </row>
    <row r="392" ht="20.1" customHeight="1" spans="1:2">
      <c r="A392" s="228" t="s">
        <v>432</v>
      </c>
      <c r="B392" s="107"/>
    </row>
    <row r="393" ht="20.1" customHeight="1" spans="1:2">
      <c r="A393" s="229" t="s">
        <v>131</v>
      </c>
      <c r="B393" s="107"/>
    </row>
    <row r="394" ht="20.1" customHeight="1" spans="1:2">
      <c r="A394" s="229" t="s">
        <v>433</v>
      </c>
      <c r="B394" s="107"/>
    </row>
    <row r="395" ht="20.1" customHeight="1" spans="1:2">
      <c r="A395" s="229" t="s">
        <v>798</v>
      </c>
      <c r="B395" s="107"/>
    </row>
    <row r="396" ht="20.1" customHeight="1" spans="1:2">
      <c r="A396" s="229" t="s">
        <v>434</v>
      </c>
      <c r="B396" s="107"/>
    </row>
    <row r="397" ht="20.1" customHeight="1" spans="1:2">
      <c r="A397" s="229" t="s">
        <v>436</v>
      </c>
      <c r="B397" s="107"/>
    </row>
    <row r="398" ht="20.1" customHeight="1" spans="1:2">
      <c r="A398" s="229" t="s">
        <v>437</v>
      </c>
      <c r="B398" s="107"/>
    </row>
    <row r="399" ht="20.1" customHeight="1" spans="1:2">
      <c r="A399" s="229" t="s">
        <v>438</v>
      </c>
      <c r="B399" s="107"/>
    </row>
    <row r="400" ht="20.1" customHeight="1" spans="1:2">
      <c r="A400" s="229" t="s">
        <v>439</v>
      </c>
      <c r="B400" s="107"/>
    </row>
    <row r="401" ht="20.1" customHeight="1" spans="1:2">
      <c r="A401" s="229" t="s">
        <v>440</v>
      </c>
      <c r="B401" s="107"/>
    </row>
    <row r="402" ht="20.1" customHeight="1" spans="1:2">
      <c r="A402" s="229" t="s">
        <v>441</v>
      </c>
      <c r="B402" s="107"/>
    </row>
    <row r="403" ht="20.1" customHeight="1" spans="1:2">
      <c r="A403" s="229" t="s">
        <v>442</v>
      </c>
      <c r="B403" s="107"/>
    </row>
    <row r="404" ht="20.1" customHeight="1" spans="1:2">
      <c r="A404" s="229" t="s">
        <v>443</v>
      </c>
      <c r="B404" s="107"/>
    </row>
    <row r="405" ht="20.1" customHeight="1" spans="1:2">
      <c r="A405" s="229" t="s">
        <v>444</v>
      </c>
      <c r="B405" s="107"/>
    </row>
    <row r="406" ht="20.1" customHeight="1" spans="1:2">
      <c r="A406" s="229" t="s">
        <v>445</v>
      </c>
      <c r="B406" s="107"/>
    </row>
    <row r="407" ht="20.1" customHeight="1" spans="1:2">
      <c r="A407" s="229" t="s">
        <v>446</v>
      </c>
      <c r="B407" s="107"/>
    </row>
    <row r="408" ht="20.1" customHeight="1" spans="1:2">
      <c r="A408" s="229" t="s">
        <v>447</v>
      </c>
      <c r="B408" s="107"/>
    </row>
    <row r="409" ht="20.1" customHeight="1" spans="1:2">
      <c r="A409" s="228" t="s">
        <v>799</v>
      </c>
      <c r="B409" s="107"/>
    </row>
    <row r="410" ht="20.1" customHeight="1" spans="1:2">
      <c r="A410" s="229" t="s">
        <v>131</v>
      </c>
      <c r="B410" s="107"/>
    </row>
    <row r="411" ht="20.1" customHeight="1" spans="1:2">
      <c r="A411" s="229" t="s">
        <v>449</v>
      </c>
      <c r="B411" s="107"/>
    </row>
    <row r="412" ht="20.1" customHeight="1" spans="1:2">
      <c r="A412" s="229" t="s">
        <v>450</v>
      </c>
      <c r="B412" s="107"/>
    </row>
    <row r="413" ht="20.1" customHeight="1" spans="1:2">
      <c r="A413" s="229" t="s">
        <v>137</v>
      </c>
      <c r="B413" s="107"/>
    </row>
    <row r="414" ht="20.1" customHeight="1" spans="1:2">
      <c r="A414" s="229" t="s">
        <v>800</v>
      </c>
      <c r="B414" s="107"/>
    </row>
    <row r="415" ht="20.1" customHeight="1" spans="1:2">
      <c r="A415" s="228" t="s">
        <v>452</v>
      </c>
      <c r="B415" s="107"/>
    </row>
    <row r="416" ht="20.1" customHeight="1" spans="1:2">
      <c r="A416" s="229" t="s">
        <v>453</v>
      </c>
      <c r="B416" s="107"/>
    </row>
    <row r="417" ht="20.1" customHeight="1" spans="1:2">
      <c r="A417" s="228" t="s">
        <v>455</v>
      </c>
      <c r="B417" s="107"/>
    </row>
    <row r="418" ht="20.1" customHeight="1" spans="1:2">
      <c r="A418" s="229" t="s">
        <v>456</v>
      </c>
      <c r="B418" s="107"/>
    </row>
    <row r="419" ht="20.1" customHeight="1" spans="1:2">
      <c r="A419" s="229" t="s">
        <v>457</v>
      </c>
      <c r="B419" s="107"/>
    </row>
    <row r="420" ht="20.1" customHeight="1" spans="1:2">
      <c r="A420" s="229" t="s">
        <v>801</v>
      </c>
      <c r="B420" s="107"/>
    </row>
    <row r="421" ht="20.1" customHeight="1" spans="1:2">
      <c r="A421" s="228" t="s">
        <v>802</v>
      </c>
      <c r="B421" s="107"/>
    </row>
    <row r="422" ht="20.1" customHeight="1" spans="1:2">
      <c r="A422" s="229" t="s">
        <v>802</v>
      </c>
      <c r="B422" s="107"/>
    </row>
    <row r="423" ht="20.1" customHeight="1" spans="1:2">
      <c r="A423" s="227" t="s">
        <v>458</v>
      </c>
      <c r="B423" s="107"/>
    </row>
    <row r="424" ht="20.1" customHeight="1" spans="1:2">
      <c r="A424" s="228" t="s">
        <v>459</v>
      </c>
      <c r="B424" s="107"/>
    </row>
    <row r="425" ht="20.1" customHeight="1" spans="1:2">
      <c r="A425" s="229" t="s">
        <v>131</v>
      </c>
      <c r="B425" s="107"/>
    </row>
    <row r="426" ht="20.1" customHeight="1" spans="1:2">
      <c r="A426" s="229" t="s">
        <v>132</v>
      </c>
      <c r="B426" s="107"/>
    </row>
    <row r="427" ht="20.1" customHeight="1" spans="1:2">
      <c r="A427" s="229" t="s">
        <v>460</v>
      </c>
      <c r="B427" s="107"/>
    </row>
    <row r="428" ht="20.1" customHeight="1" spans="1:2">
      <c r="A428" s="229" t="s">
        <v>461</v>
      </c>
      <c r="B428" s="107"/>
    </row>
    <row r="429" ht="20.1" customHeight="1" spans="1:2">
      <c r="A429" s="229" t="s">
        <v>462</v>
      </c>
      <c r="B429" s="107"/>
    </row>
    <row r="430" ht="20.1" customHeight="1" spans="1:2">
      <c r="A430" s="229" t="s">
        <v>463</v>
      </c>
      <c r="B430" s="107"/>
    </row>
    <row r="431" ht="20.1" customHeight="1" spans="1:2">
      <c r="A431" s="229" t="s">
        <v>464</v>
      </c>
      <c r="B431" s="107"/>
    </row>
    <row r="432" ht="20.1" customHeight="1" spans="1:2">
      <c r="A432" s="228" t="s">
        <v>803</v>
      </c>
      <c r="B432" s="107"/>
    </row>
    <row r="433" ht="20.1" customHeight="1" spans="1:2">
      <c r="A433" s="229" t="s">
        <v>804</v>
      </c>
      <c r="B433" s="107"/>
    </row>
    <row r="434" ht="20.1" customHeight="1" spans="1:2">
      <c r="A434" s="228" t="s">
        <v>465</v>
      </c>
      <c r="B434" s="107"/>
    </row>
    <row r="435" ht="20.1" customHeight="1" spans="1:2">
      <c r="A435" s="229" t="s">
        <v>466</v>
      </c>
      <c r="B435" s="107"/>
    </row>
    <row r="436" ht="20.1" customHeight="1" spans="1:2">
      <c r="A436" s="229" t="s">
        <v>467</v>
      </c>
      <c r="B436" s="107"/>
    </row>
    <row r="437" ht="20.1" customHeight="1" spans="1:2">
      <c r="A437" s="228" t="s">
        <v>468</v>
      </c>
      <c r="B437" s="107"/>
    </row>
    <row r="438" ht="20.1" customHeight="1" spans="1:2">
      <c r="A438" s="229" t="s">
        <v>469</v>
      </c>
      <c r="B438" s="107"/>
    </row>
    <row r="439" ht="20.1" customHeight="1" spans="1:2">
      <c r="A439" s="228" t="s">
        <v>470</v>
      </c>
      <c r="B439" s="107"/>
    </row>
    <row r="440" ht="20.1" customHeight="1" spans="1:2">
      <c r="A440" s="229" t="s">
        <v>471</v>
      </c>
      <c r="B440" s="107"/>
    </row>
    <row r="441" ht="20.1" customHeight="1" spans="1:2">
      <c r="A441" s="229" t="s">
        <v>470</v>
      </c>
      <c r="B441" s="107"/>
    </row>
    <row r="442" ht="20.1" customHeight="1" spans="1:2">
      <c r="A442" s="227" t="s">
        <v>472</v>
      </c>
      <c r="B442" s="107">
        <f>B450</f>
        <v>420</v>
      </c>
    </row>
    <row r="443" ht="20.1" customHeight="1" spans="1:2">
      <c r="A443" s="228" t="s">
        <v>473</v>
      </c>
      <c r="B443" s="107"/>
    </row>
    <row r="444" ht="20.1" customHeight="1" spans="1:2">
      <c r="A444" s="229" t="s">
        <v>475</v>
      </c>
      <c r="B444" s="107"/>
    </row>
    <row r="445" ht="20.1" customHeight="1" spans="1:2">
      <c r="A445" s="228" t="s">
        <v>478</v>
      </c>
      <c r="B445" s="107"/>
    </row>
    <row r="446" ht="20.1" customHeight="1" spans="1:2">
      <c r="A446" s="229" t="s">
        <v>479</v>
      </c>
      <c r="B446" s="107"/>
    </row>
    <row r="447" ht="20.1" customHeight="1" spans="1:2">
      <c r="A447" s="228" t="s">
        <v>480</v>
      </c>
      <c r="B447" s="107"/>
    </row>
    <row r="448" ht="20.1" customHeight="1" spans="1:2">
      <c r="A448" s="229" t="s">
        <v>131</v>
      </c>
      <c r="B448" s="107"/>
    </row>
    <row r="449" ht="20.1" customHeight="1" spans="1:2">
      <c r="A449" s="229" t="s">
        <v>132</v>
      </c>
      <c r="B449" s="107"/>
    </row>
    <row r="450" ht="20.1" customHeight="1" spans="1:2">
      <c r="A450" s="228" t="s">
        <v>482</v>
      </c>
      <c r="B450" s="107">
        <f>SUM(B451:B452)</f>
        <v>420</v>
      </c>
    </row>
    <row r="451" ht="20.1" customHeight="1" spans="1:2">
      <c r="A451" s="229" t="s">
        <v>483</v>
      </c>
      <c r="B451" s="107"/>
    </row>
    <row r="452" ht="20.1" customHeight="1" spans="1:2">
      <c r="A452" s="229" t="s">
        <v>484</v>
      </c>
      <c r="B452" s="107">
        <v>420</v>
      </c>
    </row>
    <row r="453" ht="20.1" customHeight="1" spans="1:2">
      <c r="A453" s="228" t="s">
        <v>485</v>
      </c>
      <c r="B453" s="107"/>
    </row>
    <row r="454" ht="20.1" customHeight="1" spans="1:2">
      <c r="A454" s="229" t="s">
        <v>485</v>
      </c>
      <c r="B454" s="107"/>
    </row>
    <row r="455" ht="20.1" customHeight="1" spans="1:2">
      <c r="A455" s="227" t="s">
        <v>486</v>
      </c>
      <c r="B455" s="107"/>
    </row>
    <row r="456" ht="20.1" customHeight="1" spans="1:2">
      <c r="A456" s="228" t="s">
        <v>487</v>
      </c>
      <c r="B456" s="107"/>
    </row>
    <row r="457" ht="20.1" customHeight="1" spans="1:2">
      <c r="A457" s="229" t="s">
        <v>131</v>
      </c>
      <c r="B457" s="107"/>
    </row>
    <row r="458" ht="20.1" customHeight="1" spans="1:2">
      <c r="A458" s="229" t="s">
        <v>488</v>
      </c>
      <c r="B458" s="107"/>
    </row>
    <row r="459" ht="20.1" customHeight="1" spans="1:2">
      <c r="A459" s="228" t="s">
        <v>489</v>
      </c>
      <c r="B459" s="107"/>
    </row>
    <row r="460" ht="20.1" customHeight="1" spans="1:2">
      <c r="A460" s="229" t="s">
        <v>490</v>
      </c>
      <c r="B460" s="107"/>
    </row>
    <row r="461" ht="20.1" customHeight="1" spans="1:2">
      <c r="A461" s="228" t="s">
        <v>491</v>
      </c>
      <c r="B461" s="107"/>
    </row>
    <row r="462" ht="20.1" customHeight="1" spans="1:2">
      <c r="A462" s="229" t="s">
        <v>491</v>
      </c>
      <c r="B462" s="107"/>
    </row>
    <row r="463" ht="20.1" customHeight="1" spans="1:2">
      <c r="A463" s="227" t="s">
        <v>492</v>
      </c>
      <c r="B463" s="107"/>
    </row>
    <row r="464" ht="20.1" customHeight="1" spans="1:2">
      <c r="A464" s="228" t="s">
        <v>805</v>
      </c>
      <c r="B464" s="107"/>
    </row>
    <row r="465" ht="20.1" customHeight="1" spans="1:2">
      <c r="A465" s="229" t="s">
        <v>805</v>
      </c>
      <c r="B465" s="107"/>
    </row>
    <row r="466" ht="20.1" customHeight="1" spans="1:2">
      <c r="A466" s="227" t="s">
        <v>496</v>
      </c>
      <c r="B466" s="107"/>
    </row>
    <row r="467" ht="20.1" customHeight="1" spans="1:2">
      <c r="A467" s="228" t="s">
        <v>497</v>
      </c>
      <c r="B467" s="107"/>
    </row>
    <row r="468" ht="20.1" customHeight="1" spans="1:2">
      <c r="A468" s="229" t="s">
        <v>132</v>
      </c>
      <c r="B468" s="107"/>
    </row>
    <row r="469" ht="20.1" customHeight="1" spans="1:2">
      <c r="A469" s="229" t="s">
        <v>498</v>
      </c>
      <c r="B469" s="107"/>
    </row>
    <row r="470" ht="20.1" customHeight="1" spans="1:2">
      <c r="A470" s="229" t="s">
        <v>499</v>
      </c>
      <c r="B470" s="107"/>
    </row>
    <row r="471" ht="20.1" customHeight="1" spans="1:2">
      <c r="A471" s="229" t="s">
        <v>137</v>
      </c>
      <c r="B471" s="107"/>
    </row>
    <row r="472" ht="20.1" customHeight="1" spans="1:2">
      <c r="A472" s="229" t="s">
        <v>502</v>
      </c>
      <c r="B472" s="107"/>
    </row>
    <row r="473" ht="20.1" customHeight="1" spans="1:2">
      <c r="A473" s="228" t="s">
        <v>503</v>
      </c>
      <c r="B473" s="107"/>
    </row>
    <row r="474" ht="20.1" customHeight="1" spans="1:2">
      <c r="A474" s="229" t="s">
        <v>504</v>
      </c>
      <c r="B474" s="107"/>
    </row>
    <row r="475" ht="20.1" customHeight="1" spans="1:2">
      <c r="A475" s="229" t="s">
        <v>505</v>
      </c>
      <c r="B475" s="107"/>
    </row>
    <row r="476" ht="20.1" customHeight="1" spans="1:2">
      <c r="A476" s="227" t="s">
        <v>506</v>
      </c>
      <c r="B476" s="107">
        <f>B482</f>
        <v>168</v>
      </c>
    </row>
    <row r="477" ht="20.1" customHeight="1" spans="1:2">
      <c r="A477" s="228" t="s">
        <v>507</v>
      </c>
      <c r="B477" s="107"/>
    </row>
    <row r="478" ht="20.1" customHeight="1" spans="1:2">
      <c r="A478" s="229" t="s">
        <v>509</v>
      </c>
      <c r="B478" s="107"/>
    </row>
    <row r="479" ht="20.1" customHeight="1" spans="1:2">
      <c r="A479" s="229" t="s">
        <v>510</v>
      </c>
      <c r="B479" s="107"/>
    </row>
    <row r="480" ht="20.1" customHeight="1" spans="1:2">
      <c r="A480" s="229" t="s">
        <v>806</v>
      </c>
      <c r="B480" s="107"/>
    </row>
    <row r="481" ht="20.1" customHeight="1" spans="1:2">
      <c r="A481" s="229" t="s">
        <v>511</v>
      </c>
      <c r="B481" s="107"/>
    </row>
    <row r="482" ht="20.1" customHeight="1" spans="1:2">
      <c r="A482" s="228" t="s">
        <v>512</v>
      </c>
      <c r="B482" s="107">
        <v>168</v>
      </c>
    </row>
    <row r="483" ht="20.1" customHeight="1" spans="1:2">
      <c r="A483" s="229" t="s">
        <v>513</v>
      </c>
      <c r="B483" s="107">
        <v>168</v>
      </c>
    </row>
    <row r="484" ht="20.1" customHeight="1" spans="1:2">
      <c r="A484" s="228" t="s">
        <v>514</v>
      </c>
      <c r="B484" s="107"/>
    </row>
    <row r="485" ht="20.1" customHeight="1" spans="1:2">
      <c r="A485" s="229" t="s">
        <v>515</v>
      </c>
      <c r="B485" s="107"/>
    </row>
    <row r="486" ht="20.1" customHeight="1" spans="1:2">
      <c r="A486" s="227" t="s">
        <v>516</v>
      </c>
      <c r="B486" s="107"/>
    </row>
    <row r="487" ht="20.1" customHeight="1" spans="1:2">
      <c r="A487" s="228" t="s">
        <v>517</v>
      </c>
      <c r="B487" s="107"/>
    </row>
    <row r="488" ht="20.1" customHeight="1" spans="1:2">
      <c r="A488" s="229" t="s">
        <v>807</v>
      </c>
      <c r="B488" s="107"/>
    </row>
    <row r="489" ht="20.1" customHeight="1" spans="1:2">
      <c r="A489" s="228" t="s">
        <v>519</v>
      </c>
      <c r="B489" s="107"/>
    </row>
    <row r="490" ht="20.1" customHeight="1" spans="1:2">
      <c r="A490" s="229" t="s">
        <v>520</v>
      </c>
      <c r="B490" s="107"/>
    </row>
    <row r="491" ht="20.1" customHeight="1" spans="1:2">
      <c r="A491" s="229" t="s">
        <v>521</v>
      </c>
      <c r="B491" s="107"/>
    </row>
    <row r="492" ht="20.1" customHeight="1" spans="1:2">
      <c r="A492" s="227" t="s">
        <v>522</v>
      </c>
      <c r="B492" s="107"/>
    </row>
    <row r="493" ht="20.1" customHeight="1" spans="1:2">
      <c r="A493" s="228" t="s">
        <v>523</v>
      </c>
      <c r="B493" s="107"/>
    </row>
    <row r="494" ht="20.1" customHeight="1" spans="1:2">
      <c r="A494" s="229" t="s">
        <v>131</v>
      </c>
      <c r="B494" s="107"/>
    </row>
    <row r="495" ht="20.1" customHeight="1" spans="1:2">
      <c r="A495" s="229" t="s">
        <v>132</v>
      </c>
      <c r="B495" s="107"/>
    </row>
    <row r="496" ht="20.1" customHeight="1" spans="1:2">
      <c r="A496" s="229" t="s">
        <v>524</v>
      </c>
      <c r="B496" s="107"/>
    </row>
    <row r="497" ht="20.1" customHeight="1" spans="1:2">
      <c r="A497" s="229" t="s">
        <v>525</v>
      </c>
      <c r="B497" s="107"/>
    </row>
    <row r="498" ht="20.1" customHeight="1" spans="1:2">
      <c r="A498" s="229" t="s">
        <v>137</v>
      </c>
      <c r="B498" s="107"/>
    </row>
    <row r="499" ht="20.1" customHeight="1" spans="1:2">
      <c r="A499" s="229" t="s">
        <v>526</v>
      </c>
      <c r="B499" s="107"/>
    </row>
    <row r="500" ht="20.1" customHeight="1" spans="1:2">
      <c r="A500" s="228" t="s">
        <v>527</v>
      </c>
      <c r="B500" s="107"/>
    </row>
    <row r="501" ht="20.1" customHeight="1" spans="1:2">
      <c r="A501" s="229" t="s">
        <v>131</v>
      </c>
      <c r="B501" s="107"/>
    </row>
    <row r="502" ht="20.1" customHeight="1" spans="1:2">
      <c r="A502" s="229" t="s">
        <v>528</v>
      </c>
      <c r="B502" s="107"/>
    </row>
    <row r="503" ht="20.1" customHeight="1" spans="1:2">
      <c r="A503" s="228" t="s">
        <v>529</v>
      </c>
      <c r="B503" s="107"/>
    </row>
    <row r="504" ht="20.1" customHeight="1" spans="1:2">
      <c r="A504" s="229" t="s">
        <v>530</v>
      </c>
      <c r="B504" s="107"/>
    </row>
    <row r="505" ht="20.1" customHeight="1" spans="1:2">
      <c r="A505" s="228" t="s">
        <v>531</v>
      </c>
      <c r="B505" s="107"/>
    </row>
    <row r="506" ht="20.1" customHeight="1" spans="1:2">
      <c r="A506" s="229" t="s">
        <v>532</v>
      </c>
      <c r="B506" s="107"/>
    </row>
    <row r="507" ht="20.1" customHeight="1" spans="1:2">
      <c r="A507" s="229" t="s">
        <v>533</v>
      </c>
      <c r="B507" s="107"/>
    </row>
    <row r="508" ht="20.1" customHeight="1" spans="1:2">
      <c r="A508" s="228" t="s">
        <v>534</v>
      </c>
      <c r="B508" s="107"/>
    </row>
    <row r="509" ht="20.1" customHeight="1" spans="1:2">
      <c r="A509" s="229" t="s">
        <v>535</v>
      </c>
      <c r="B509" s="107"/>
    </row>
    <row r="510" ht="20.1" customHeight="1" spans="1:2">
      <c r="A510" s="229" t="s">
        <v>536</v>
      </c>
      <c r="B510" s="107"/>
    </row>
    <row r="511" ht="20.1" customHeight="1" spans="1:2">
      <c r="A511" s="228" t="s">
        <v>537</v>
      </c>
      <c r="B511" s="107"/>
    </row>
    <row r="512" ht="20.1" customHeight="1" spans="1:2">
      <c r="A512" s="229" t="s">
        <v>537</v>
      </c>
      <c r="B512" s="107"/>
    </row>
    <row r="513" ht="20.1" customHeight="1" spans="1:2">
      <c r="A513" s="227" t="s">
        <v>808</v>
      </c>
      <c r="B513" s="107">
        <v>55</v>
      </c>
    </row>
    <row r="514" ht="20.1" customHeight="1" spans="1:2">
      <c r="A514" s="227" t="s">
        <v>538</v>
      </c>
      <c r="B514" s="107"/>
    </row>
    <row r="515" ht="20.1" customHeight="1" spans="1:2">
      <c r="A515" s="228" t="s">
        <v>539</v>
      </c>
      <c r="B515" s="107"/>
    </row>
    <row r="516" ht="20.1" customHeight="1" spans="1:2">
      <c r="A516" s="229" t="s">
        <v>540</v>
      </c>
      <c r="B516" s="107"/>
    </row>
    <row r="517" ht="20.1" customHeight="1" spans="1:2">
      <c r="A517" s="229" t="s">
        <v>541</v>
      </c>
      <c r="B517" s="107"/>
    </row>
    <row r="518" ht="20.1" customHeight="1" spans="1:2">
      <c r="A518" s="227" t="s">
        <v>542</v>
      </c>
      <c r="B518" s="107"/>
    </row>
    <row r="519" ht="20.1" customHeight="1" spans="1:2">
      <c r="A519" s="228" t="s">
        <v>543</v>
      </c>
      <c r="B519" s="107"/>
    </row>
    <row r="520" ht="30" customHeight="1" spans="1:2">
      <c r="A520" s="230" t="s">
        <v>809</v>
      </c>
      <c r="B520" s="231"/>
    </row>
  </sheetData>
  <autoFilter xmlns:etc="http://www.wps.cn/officeDocument/2017/etCustomData" ref="A5:B520" etc:filterBottomFollowUsedRange="0">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F8" sqref="F8"/>
    </sheetView>
  </sheetViews>
  <sheetFormatPr defaultColWidth="9" defaultRowHeight="12.5" outlineLevelCol="3"/>
  <cols>
    <col min="1" max="1" width="24" style="208" customWidth="1"/>
    <col min="2" max="4" width="18.1272727272727" style="209" customWidth="1"/>
    <col min="5" max="16384" width="9" style="208"/>
  </cols>
  <sheetData>
    <row r="1" ht="20.25" customHeight="1" spans="1:4">
      <c r="A1" s="126" t="s">
        <v>810</v>
      </c>
      <c r="B1" s="126"/>
      <c r="C1" s="126"/>
      <c r="D1" s="126"/>
    </row>
    <row r="2" ht="29.25" customHeight="1" spans="1:4">
      <c r="A2" s="127" t="s">
        <v>777</v>
      </c>
      <c r="B2" s="127"/>
      <c r="C2" s="127"/>
      <c r="D2" s="127"/>
    </row>
    <row r="3" ht="18" customHeight="1" spans="1:4">
      <c r="A3" s="210" t="s">
        <v>811</v>
      </c>
      <c r="B3" s="210"/>
      <c r="C3" s="210"/>
      <c r="D3" s="210"/>
    </row>
    <row r="4" ht="21" customHeight="1" spans="1:4">
      <c r="A4" s="211"/>
      <c r="B4" s="211"/>
      <c r="C4" s="211"/>
      <c r="D4" s="212" t="s">
        <v>42</v>
      </c>
    </row>
    <row r="5" s="207" customFormat="1" ht="24" customHeight="1" spans="1:4">
      <c r="A5" s="213" t="s">
        <v>812</v>
      </c>
      <c r="B5" s="214" t="s">
        <v>813</v>
      </c>
      <c r="C5" s="214"/>
      <c r="D5" s="214"/>
    </row>
    <row r="6" s="207" customFormat="1" ht="24" customHeight="1" spans="1:4">
      <c r="A6" s="213"/>
      <c r="B6" s="214" t="s">
        <v>814</v>
      </c>
      <c r="C6" s="214" t="s">
        <v>815</v>
      </c>
      <c r="D6" s="214" t="s">
        <v>816</v>
      </c>
    </row>
    <row r="7" ht="24" customHeight="1" spans="1:4">
      <c r="A7" s="213" t="s">
        <v>817</v>
      </c>
      <c r="B7" s="102">
        <f>SUM(C7:D7)</f>
        <v>6160</v>
      </c>
      <c r="C7" s="102">
        <f>SUM(C8:C32)</f>
        <v>3233</v>
      </c>
      <c r="D7" s="102">
        <f>SUM(D8:D32)</f>
        <v>2927</v>
      </c>
    </row>
    <row r="8" ht="20.1" customHeight="1" spans="1:4">
      <c r="A8" s="215" t="s">
        <v>129</v>
      </c>
      <c r="B8" s="107">
        <f>SUM(C8:D8)</f>
        <v>1665</v>
      </c>
      <c r="C8" s="107">
        <v>1044</v>
      </c>
      <c r="D8" s="107">
        <v>621</v>
      </c>
    </row>
    <row r="9" ht="20.1" customHeight="1" spans="1:4">
      <c r="A9" s="215" t="s">
        <v>818</v>
      </c>
      <c r="B9" s="107">
        <f t="shared" ref="B9:B32" si="0">SUM(C9:D9)</f>
        <v>0</v>
      </c>
      <c r="C9" s="107"/>
      <c r="D9" s="107"/>
    </row>
    <row r="10" ht="20.1" customHeight="1" spans="1:4">
      <c r="A10" s="215" t="s">
        <v>181</v>
      </c>
      <c r="B10" s="107">
        <f t="shared" si="0"/>
        <v>0</v>
      </c>
      <c r="C10" s="107"/>
      <c r="D10" s="107"/>
    </row>
    <row r="11" ht="20.1" customHeight="1" spans="1:4">
      <c r="A11" s="215" t="s">
        <v>185</v>
      </c>
      <c r="B11" s="107">
        <f t="shared" si="0"/>
        <v>0</v>
      </c>
      <c r="C11" s="107"/>
      <c r="D11" s="107"/>
    </row>
    <row r="12" ht="20.1" customHeight="1" spans="1:4">
      <c r="A12" s="215" t="s">
        <v>201</v>
      </c>
      <c r="B12" s="107">
        <f t="shared" si="0"/>
        <v>0</v>
      </c>
      <c r="C12" s="107"/>
      <c r="D12" s="107"/>
    </row>
    <row r="13" ht="20.1" customHeight="1" spans="1:4">
      <c r="A13" s="215" t="s">
        <v>224</v>
      </c>
      <c r="B13" s="107">
        <f t="shared" si="0"/>
        <v>0</v>
      </c>
      <c r="C13" s="107"/>
      <c r="D13" s="107"/>
    </row>
    <row r="14" ht="20.1" customHeight="1" spans="1:4">
      <c r="A14" s="215" t="s">
        <v>242</v>
      </c>
      <c r="B14" s="107">
        <f t="shared" si="0"/>
        <v>110</v>
      </c>
      <c r="C14" s="107">
        <v>109</v>
      </c>
      <c r="D14" s="107">
        <v>1</v>
      </c>
    </row>
    <row r="15" ht="20.1" customHeight="1" spans="1:4">
      <c r="A15" s="215" t="s">
        <v>263</v>
      </c>
      <c r="B15" s="107">
        <f t="shared" si="0"/>
        <v>1050</v>
      </c>
      <c r="C15" s="107">
        <v>919</v>
      </c>
      <c r="D15" s="107">
        <v>131</v>
      </c>
    </row>
    <row r="16" ht="20.1" customHeight="1" spans="1:4">
      <c r="A16" s="215" t="s">
        <v>330</v>
      </c>
      <c r="B16" s="107">
        <f t="shared" si="0"/>
        <v>169</v>
      </c>
      <c r="C16" s="107">
        <v>169</v>
      </c>
      <c r="D16" s="107"/>
    </row>
    <row r="17" ht="20.1" customHeight="1" spans="1:4">
      <c r="A17" s="215" t="s">
        <v>374</v>
      </c>
      <c r="B17" s="107">
        <f t="shared" si="0"/>
        <v>793</v>
      </c>
      <c r="C17" s="107">
        <v>310</v>
      </c>
      <c r="D17" s="107">
        <v>483</v>
      </c>
    </row>
    <row r="18" ht="20.1" customHeight="1" spans="1:4">
      <c r="A18" s="215" t="s">
        <v>399</v>
      </c>
      <c r="B18" s="107">
        <f t="shared" si="0"/>
        <v>1453</v>
      </c>
      <c r="C18" s="107">
        <v>265</v>
      </c>
      <c r="D18" s="107">
        <v>1188</v>
      </c>
    </row>
    <row r="19" ht="20.1" customHeight="1" spans="1:4">
      <c r="A19" s="215" t="s">
        <v>410</v>
      </c>
      <c r="B19" s="107">
        <f t="shared" si="0"/>
        <v>277</v>
      </c>
      <c r="C19" s="107">
        <v>249</v>
      </c>
      <c r="D19" s="107">
        <v>28</v>
      </c>
    </row>
    <row r="20" ht="20.1" customHeight="1" spans="1:4">
      <c r="A20" s="215" t="s">
        <v>458</v>
      </c>
      <c r="B20" s="107">
        <f t="shared" si="0"/>
        <v>0</v>
      </c>
      <c r="C20" s="107"/>
      <c r="D20" s="107"/>
    </row>
    <row r="21" ht="20.1" customHeight="1" spans="1:4">
      <c r="A21" s="215" t="s">
        <v>472</v>
      </c>
      <c r="B21" s="107">
        <f t="shared" si="0"/>
        <v>420</v>
      </c>
      <c r="C21" s="107"/>
      <c r="D21" s="107">
        <v>420</v>
      </c>
    </row>
    <row r="22" ht="20.1" customHeight="1" spans="1:4">
      <c r="A22" s="215" t="s">
        <v>486</v>
      </c>
      <c r="B22" s="107">
        <f t="shared" si="0"/>
        <v>0</v>
      </c>
      <c r="C22" s="107"/>
      <c r="D22" s="107"/>
    </row>
    <row r="23" ht="20.1" customHeight="1" spans="1:4">
      <c r="A23" s="215" t="s">
        <v>492</v>
      </c>
      <c r="B23" s="107">
        <f t="shared" si="0"/>
        <v>0</v>
      </c>
      <c r="C23" s="107"/>
      <c r="D23" s="107"/>
    </row>
    <row r="24" ht="20.1" customHeight="1" spans="1:4">
      <c r="A24" s="215" t="s">
        <v>819</v>
      </c>
      <c r="B24" s="107">
        <f t="shared" si="0"/>
        <v>0</v>
      </c>
      <c r="C24" s="107"/>
      <c r="D24" s="107"/>
    </row>
    <row r="25" ht="20.1" customHeight="1" spans="1:4">
      <c r="A25" s="185" t="s">
        <v>496</v>
      </c>
      <c r="B25" s="107">
        <f t="shared" si="0"/>
        <v>0</v>
      </c>
      <c r="C25" s="107"/>
      <c r="D25" s="107"/>
    </row>
    <row r="26" ht="20.1" customHeight="1" spans="1:4">
      <c r="A26" s="215" t="s">
        <v>506</v>
      </c>
      <c r="B26" s="107">
        <f t="shared" si="0"/>
        <v>168</v>
      </c>
      <c r="C26" s="107">
        <v>168</v>
      </c>
      <c r="D26" s="107"/>
    </row>
    <row r="27" ht="20.1" customHeight="1" spans="1:4">
      <c r="A27" s="215" t="s">
        <v>516</v>
      </c>
      <c r="B27" s="107">
        <f t="shared" si="0"/>
        <v>0</v>
      </c>
      <c r="C27" s="107"/>
      <c r="D27" s="107"/>
    </row>
    <row r="28" ht="20.1" customHeight="1" spans="1:4">
      <c r="A28" s="185" t="s">
        <v>522</v>
      </c>
      <c r="B28" s="107">
        <f t="shared" si="0"/>
        <v>0</v>
      </c>
      <c r="C28" s="107"/>
      <c r="D28" s="107"/>
    </row>
    <row r="29" ht="20.1" customHeight="1" spans="1:4">
      <c r="A29" s="215" t="s">
        <v>808</v>
      </c>
      <c r="B29" s="107">
        <f t="shared" si="0"/>
        <v>55</v>
      </c>
      <c r="C29" s="107"/>
      <c r="D29" s="107">
        <v>55</v>
      </c>
    </row>
    <row r="30" ht="20.1" customHeight="1" spans="1:4">
      <c r="A30" s="215" t="s">
        <v>659</v>
      </c>
      <c r="B30" s="107">
        <f t="shared" si="0"/>
        <v>0</v>
      </c>
      <c r="C30" s="107"/>
      <c r="D30" s="107"/>
    </row>
    <row r="31" ht="20.1" customHeight="1" spans="1:4">
      <c r="A31" s="215" t="s">
        <v>538</v>
      </c>
      <c r="B31" s="107">
        <f t="shared" si="0"/>
        <v>0</v>
      </c>
      <c r="C31" s="107"/>
      <c r="D31" s="107"/>
    </row>
    <row r="32" ht="20.1" customHeight="1" spans="1:4">
      <c r="A32" s="215" t="s">
        <v>542</v>
      </c>
      <c r="B32" s="107">
        <f t="shared" si="0"/>
        <v>0</v>
      </c>
      <c r="C32" s="107"/>
      <c r="D32" s="107"/>
    </row>
    <row r="33" ht="52.5" customHeight="1" spans="1:4">
      <c r="A33" s="216" t="s">
        <v>820</v>
      </c>
      <c r="B33" s="217"/>
      <c r="C33" s="217"/>
      <c r="D33" s="217"/>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E27" sqref="E27"/>
    </sheetView>
  </sheetViews>
  <sheetFormatPr defaultColWidth="21.5" defaultRowHeight="21.95" customHeight="1" outlineLevelCol="3"/>
  <cols>
    <col min="1" max="1" width="46.3727272727273" style="198" customWidth="1"/>
    <col min="2" max="2" width="34" style="198" customWidth="1"/>
    <col min="3" max="253" width="21.5" style="198"/>
    <col min="254" max="254" width="52.2545454545455" style="198" customWidth="1"/>
    <col min="255" max="255" width="32.5" style="198" customWidth="1"/>
    <col min="256" max="509" width="21.5" style="198"/>
    <col min="510" max="510" width="52.2545454545455" style="198" customWidth="1"/>
    <col min="511" max="511" width="32.5" style="198" customWidth="1"/>
    <col min="512" max="765" width="21.5" style="198"/>
    <col min="766" max="766" width="52.2545454545455" style="198" customWidth="1"/>
    <col min="767" max="767" width="32.5" style="198" customWidth="1"/>
    <col min="768" max="1021" width="21.5" style="198"/>
    <col min="1022" max="1022" width="52.2545454545455" style="198" customWidth="1"/>
    <col min="1023" max="1023" width="32.5" style="198" customWidth="1"/>
    <col min="1024" max="1277" width="21.5" style="198"/>
    <col min="1278" max="1278" width="52.2545454545455" style="198" customWidth="1"/>
    <col min="1279" max="1279" width="32.5" style="198" customWidth="1"/>
    <col min="1280" max="1533" width="21.5" style="198"/>
    <col min="1534" max="1534" width="52.2545454545455" style="198" customWidth="1"/>
    <col min="1535" max="1535" width="32.5" style="198" customWidth="1"/>
    <col min="1536" max="1789" width="21.5" style="198"/>
    <col min="1790" max="1790" width="52.2545454545455" style="198" customWidth="1"/>
    <col min="1791" max="1791" width="32.5" style="198" customWidth="1"/>
    <col min="1792" max="2045" width="21.5" style="198"/>
    <col min="2046" max="2046" width="52.2545454545455" style="198" customWidth="1"/>
    <col min="2047" max="2047" width="32.5" style="198" customWidth="1"/>
    <col min="2048" max="2301" width="21.5" style="198"/>
    <col min="2302" max="2302" width="52.2545454545455" style="198" customWidth="1"/>
    <col min="2303" max="2303" width="32.5" style="198" customWidth="1"/>
    <col min="2304" max="2557" width="21.5" style="198"/>
    <col min="2558" max="2558" width="52.2545454545455" style="198" customWidth="1"/>
    <col min="2559" max="2559" width="32.5" style="198" customWidth="1"/>
    <col min="2560" max="2813" width="21.5" style="198"/>
    <col min="2814" max="2814" width="52.2545454545455" style="198" customWidth="1"/>
    <col min="2815" max="2815" width="32.5" style="198" customWidth="1"/>
    <col min="2816" max="3069" width="21.5" style="198"/>
    <col min="3070" max="3070" width="52.2545454545455" style="198" customWidth="1"/>
    <col min="3071" max="3071" width="32.5" style="198" customWidth="1"/>
    <col min="3072" max="3325" width="21.5" style="198"/>
    <col min="3326" max="3326" width="52.2545454545455" style="198" customWidth="1"/>
    <col min="3327" max="3327" width="32.5" style="198" customWidth="1"/>
    <col min="3328" max="3581" width="21.5" style="198"/>
    <col min="3582" max="3582" width="52.2545454545455" style="198" customWidth="1"/>
    <col min="3583" max="3583" width="32.5" style="198" customWidth="1"/>
    <col min="3584" max="3837" width="21.5" style="198"/>
    <col min="3838" max="3838" width="52.2545454545455" style="198" customWidth="1"/>
    <col min="3839" max="3839" width="32.5" style="198" customWidth="1"/>
    <col min="3840" max="4093" width="21.5" style="198"/>
    <col min="4094" max="4094" width="52.2545454545455" style="198" customWidth="1"/>
    <col min="4095" max="4095" width="32.5" style="198" customWidth="1"/>
    <col min="4096" max="4349" width="21.5" style="198"/>
    <col min="4350" max="4350" width="52.2545454545455" style="198" customWidth="1"/>
    <col min="4351" max="4351" width="32.5" style="198" customWidth="1"/>
    <col min="4352" max="4605" width="21.5" style="198"/>
    <col min="4606" max="4606" width="52.2545454545455" style="198" customWidth="1"/>
    <col min="4607" max="4607" width="32.5" style="198" customWidth="1"/>
    <col min="4608" max="4861" width="21.5" style="198"/>
    <col min="4862" max="4862" width="52.2545454545455" style="198" customWidth="1"/>
    <col min="4863" max="4863" width="32.5" style="198" customWidth="1"/>
    <col min="4864" max="5117" width="21.5" style="198"/>
    <col min="5118" max="5118" width="52.2545454545455" style="198" customWidth="1"/>
    <col min="5119" max="5119" width="32.5" style="198" customWidth="1"/>
    <col min="5120" max="5373" width="21.5" style="198"/>
    <col min="5374" max="5374" width="52.2545454545455" style="198" customWidth="1"/>
    <col min="5375" max="5375" width="32.5" style="198" customWidth="1"/>
    <col min="5376" max="5629" width="21.5" style="198"/>
    <col min="5630" max="5630" width="52.2545454545455" style="198" customWidth="1"/>
    <col min="5631" max="5631" width="32.5" style="198" customWidth="1"/>
    <col min="5632" max="5885" width="21.5" style="198"/>
    <col min="5886" max="5886" width="52.2545454545455" style="198" customWidth="1"/>
    <col min="5887" max="5887" width="32.5" style="198" customWidth="1"/>
    <col min="5888" max="6141" width="21.5" style="198"/>
    <col min="6142" max="6142" width="52.2545454545455" style="198" customWidth="1"/>
    <col min="6143" max="6143" width="32.5" style="198" customWidth="1"/>
    <col min="6144" max="6397" width="21.5" style="198"/>
    <col min="6398" max="6398" width="52.2545454545455" style="198" customWidth="1"/>
    <col min="6399" max="6399" width="32.5" style="198" customWidth="1"/>
    <col min="6400" max="6653" width="21.5" style="198"/>
    <col min="6654" max="6654" width="52.2545454545455" style="198" customWidth="1"/>
    <col min="6655" max="6655" width="32.5" style="198" customWidth="1"/>
    <col min="6656" max="6909" width="21.5" style="198"/>
    <col min="6910" max="6910" width="52.2545454545455" style="198" customWidth="1"/>
    <col min="6911" max="6911" width="32.5" style="198" customWidth="1"/>
    <col min="6912" max="7165" width="21.5" style="198"/>
    <col min="7166" max="7166" width="52.2545454545455" style="198" customWidth="1"/>
    <col min="7167" max="7167" width="32.5" style="198" customWidth="1"/>
    <col min="7168" max="7421" width="21.5" style="198"/>
    <col min="7422" max="7422" width="52.2545454545455" style="198" customWidth="1"/>
    <col min="7423" max="7423" width="32.5" style="198" customWidth="1"/>
    <col min="7424" max="7677" width="21.5" style="198"/>
    <col min="7678" max="7678" width="52.2545454545455" style="198" customWidth="1"/>
    <col min="7679" max="7679" width="32.5" style="198" customWidth="1"/>
    <col min="7680" max="7933" width="21.5" style="198"/>
    <col min="7934" max="7934" width="52.2545454545455" style="198" customWidth="1"/>
    <col min="7935" max="7935" width="32.5" style="198" customWidth="1"/>
    <col min="7936" max="8189" width="21.5" style="198"/>
    <col min="8190" max="8190" width="52.2545454545455" style="198" customWidth="1"/>
    <col min="8191" max="8191" width="32.5" style="198" customWidth="1"/>
    <col min="8192" max="8445" width="21.5" style="198"/>
    <col min="8446" max="8446" width="52.2545454545455" style="198" customWidth="1"/>
    <col min="8447" max="8447" width="32.5" style="198" customWidth="1"/>
    <col min="8448" max="8701" width="21.5" style="198"/>
    <col min="8702" max="8702" width="52.2545454545455" style="198" customWidth="1"/>
    <col min="8703" max="8703" width="32.5" style="198" customWidth="1"/>
    <col min="8704" max="8957" width="21.5" style="198"/>
    <col min="8958" max="8958" width="52.2545454545455" style="198" customWidth="1"/>
    <col min="8959" max="8959" width="32.5" style="198" customWidth="1"/>
    <col min="8960" max="9213" width="21.5" style="198"/>
    <col min="9214" max="9214" width="52.2545454545455" style="198" customWidth="1"/>
    <col min="9215" max="9215" width="32.5" style="198" customWidth="1"/>
    <col min="9216" max="9469" width="21.5" style="198"/>
    <col min="9470" max="9470" width="52.2545454545455" style="198" customWidth="1"/>
    <col min="9471" max="9471" width="32.5" style="198" customWidth="1"/>
    <col min="9472" max="9725" width="21.5" style="198"/>
    <col min="9726" max="9726" width="52.2545454545455" style="198" customWidth="1"/>
    <col min="9727" max="9727" width="32.5" style="198" customWidth="1"/>
    <col min="9728" max="9981" width="21.5" style="198"/>
    <col min="9982" max="9982" width="52.2545454545455" style="198" customWidth="1"/>
    <col min="9983" max="9983" width="32.5" style="198" customWidth="1"/>
    <col min="9984" max="10237" width="21.5" style="198"/>
    <col min="10238" max="10238" width="52.2545454545455" style="198" customWidth="1"/>
    <col min="10239" max="10239" width="32.5" style="198" customWidth="1"/>
    <col min="10240" max="10493" width="21.5" style="198"/>
    <col min="10494" max="10494" width="52.2545454545455" style="198" customWidth="1"/>
    <col min="10495" max="10495" width="32.5" style="198" customWidth="1"/>
    <col min="10496" max="10749" width="21.5" style="198"/>
    <col min="10750" max="10750" width="52.2545454545455" style="198" customWidth="1"/>
    <col min="10751" max="10751" width="32.5" style="198" customWidth="1"/>
    <col min="10752" max="11005" width="21.5" style="198"/>
    <col min="11006" max="11006" width="52.2545454545455" style="198" customWidth="1"/>
    <col min="11007" max="11007" width="32.5" style="198" customWidth="1"/>
    <col min="11008" max="11261" width="21.5" style="198"/>
    <col min="11262" max="11262" width="52.2545454545455" style="198" customWidth="1"/>
    <col min="11263" max="11263" width="32.5" style="198" customWidth="1"/>
    <col min="11264" max="11517" width="21.5" style="198"/>
    <col min="11518" max="11518" width="52.2545454545455" style="198" customWidth="1"/>
    <col min="11519" max="11519" width="32.5" style="198" customWidth="1"/>
    <col min="11520" max="11773" width="21.5" style="198"/>
    <col min="11774" max="11774" width="52.2545454545455" style="198" customWidth="1"/>
    <col min="11775" max="11775" width="32.5" style="198" customWidth="1"/>
    <col min="11776" max="12029" width="21.5" style="198"/>
    <col min="12030" max="12030" width="52.2545454545455" style="198" customWidth="1"/>
    <col min="12031" max="12031" width="32.5" style="198" customWidth="1"/>
    <col min="12032" max="12285" width="21.5" style="198"/>
    <col min="12286" max="12286" width="52.2545454545455" style="198" customWidth="1"/>
    <col min="12287" max="12287" width="32.5" style="198" customWidth="1"/>
    <col min="12288" max="12541" width="21.5" style="198"/>
    <col min="12542" max="12542" width="52.2545454545455" style="198" customWidth="1"/>
    <col min="12543" max="12543" width="32.5" style="198" customWidth="1"/>
    <col min="12544" max="12797" width="21.5" style="198"/>
    <col min="12798" max="12798" width="52.2545454545455" style="198" customWidth="1"/>
    <col min="12799" max="12799" width="32.5" style="198" customWidth="1"/>
    <col min="12800" max="13053" width="21.5" style="198"/>
    <col min="13054" max="13054" width="52.2545454545455" style="198" customWidth="1"/>
    <col min="13055" max="13055" width="32.5" style="198" customWidth="1"/>
    <col min="13056" max="13309" width="21.5" style="198"/>
    <col min="13310" max="13310" width="52.2545454545455" style="198" customWidth="1"/>
    <col min="13311" max="13311" width="32.5" style="198" customWidth="1"/>
    <col min="13312" max="13565" width="21.5" style="198"/>
    <col min="13566" max="13566" width="52.2545454545455" style="198" customWidth="1"/>
    <col min="13567" max="13567" width="32.5" style="198" customWidth="1"/>
    <col min="13568" max="13821" width="21.5" style="198"/>
    <col min="13822" max="13822" width="52.2545454545455" style="198" customWidth="1"/>
    <col min="13823" max="13823" width="32.5" style="198" customWidth="1"/>
    <col min="13824" max="14077" width="21.5" style="198"/>
    <col min="14078" max="14078" width="52.2545454545455" style="198" customWidth="1"/>
    <col min="14079" max="14079" width="32.5" style="198" customWidth="1"/>
    <col min="14080" max="14333" width="21.5" style="198"/>
    <col min="14334" max="14334" width="52.2545454545455" style="198" customWidth="1"/>
    <col min="14335" max="14335" width="32.5" style="198" customWidth="1"/>
    <col min="14336" max="14589" width="21.5" style="198"/>
    <col min="14590" max="14590" width="52.2545454545455" style="198" customWidth="1"/>
    <col min="14591" max="14591" width="32.5" style="198" customWidth="1"/>
    <col min="14592" max="14845" width="21.5" style="198"/>
    <col min="14846" max="14846" width="52.2545454545455" style="198" customWidth="1"/>
    <col min="14847" max="14847" width="32.5" style="198" customWidth="1"/>
    <col min="14848" max="15101" width="21.5" style="198"/>
    <col min="15102" max="15102" width="52.2545454545455" style="198" customWidth="1"/>
    <col min="15103" max="15103" width="32.5" style="198" customWidth="1"/>
    <col min="15104" max="15357" width="21.5" style="198"/>
    <col min="15358" max="15358" width="52.2545454545455" style="198" customWidth="1"/>
    <col min="15359" max="15359" width="32.5" style="198" customWidth="1"/>
    <col min="15360" max="15613" width="21.5" style="198"/>
    <col min="15614" max="15614" width="52.2545454545455" style="198" customWidth="1"/>
    <col min="15615" max="15615" width="32.5" style="198" customWidth="1"/>
    <col min="15616" max="15869" width="21.5" style="198"/>
    <col min="15870" max="15870" width="52.2545454545455" style="198" customWidth="1"/>
    <col min="15871" max="15871" width="32.5" style="198" customWidth="1"/>
    <col min="15872" max="16125" width="21.5" style="198"/>
    <col min="16126" max="16126" width="52.2545454545455" style="198" customWidth="1"/>
    <col min="16127" max="16127" width="32.5" style="198" customWidth="1"/>
    <col min="16128" max="16384" width="21.5" style="198"/>
  </cols>
  <sheetData>
    <row r="1" ht="23.25" customHeight="1" spans="1:2">
      <c r="A1" s="126" t="s">
        <v>821</v>
      </c>
      <c r="B1" s="126"/>
    </row>
    <row r="2" s="197" customFormat="1" ht="30.75" customHeight="1" spans="1:2">
      <c r="A2" s="127" t="s">
        <v>822</v>
      </c>
      <c r="B2" s="127"/>
    </row>
    <row r="3" s="197" customFormat="1" ht="17.1" customHeight="1" spans="1:2">
      <c r="A3" s="199" t="s">
        <v>823</v>
      </c>
      <c r="B3" s="199"/>
    </row>
    <row r="4" customHeight="1" spans="1:2">
      <c r="A4" s="200"/>
      <c r="B4" s="201" t="s">
        <v>42</v>
      </c>
    </row>
    <row r="5" ht="26.1" customHeight="1" spans="1:2">
      <c r="A5" s="194" t="s">
        <v>824</v>
      </c>
      <c r="B5" s="202" t="s">
        <v>813</v>
      </c>
    </row>
    <row r="6" customHeight="1" spans="1:2">
      <c r="A6" s="203" t="s">
        <v>825</v>
      </c>
      <c r="B6" s="102">
        <f>B7+B12+B23+B25+B28+B30</f>
        <v>3233</v>
      </c>
    </row>
    <row r="7" customHeight="1" spans="1:4">
      <c r="A7" s="204" t="s">
        <v>826</v>
      </c>
      <c r="B7" s="107">
        <f>SUM(B8:B11)</f>
        <v>1191</v>
      </c>
      <c r="D7" s="205"/>
    </row>
    <row r="8" customHeight="1" spans="1:2">
      <c r="A8" s="204" t="s">
        <v>827</v>
      </c>
      <c r="B8" s="107">
        <v>873</v>
      </c>
    </row>
    <row r="9" customHeight="1" spans="1:2">
      <c r="A9" s="204" t="s">
        <v>828</v>
      </c>
      <c r="B9" s="107">
        <v>228</v>
      </c>
    </row>
    <row r="10" customHeight="1" spans="1:2">
      <c r="A10" s="204" t="s">
        <v>829</v>
      </c>
      <c r="B10" s="107">
        <v>90</v>
      </c>
    </row>
    <row r="11" customHeight="1" spans="1:2">
      <c r="A11" s="204" t="s">
        <v>830</v>
      </c>
      <c r="B11" s="107"/>
    </row>
    <row r="12" customHeight="1" spans="1:2">
      <c r="A12" s="204" t="s">
        <v>831</v>
      </c>
      <c r="B12" s="107">
        <f>SUM(B13:B22)</f>
        <v>172</v>
      </c>
    </row>
    <row r="13" customHeight="1" spans="1:2">
      <c r="A13" s="204" t="s">
        <v>832</v>
      </c>
      <c r="B13" s="107">
        <v>152</v>
      </c>
    </row>
    <row r="14" customHeight="1" spans="1:2">
      <c r="A14" s="204" t="s">
        <v>833</v>
      </c>
      <c r="B14" s="107"/>
    </row>
    <row r="15" customHeight="1" spans="1:2">
      <c r="A15" s="204" t="s">
        <v>834</v>
      </c>
      <c r="B15" s="107"/>
    </row>
    <row r="16" customHeight="1" spans="1:2">
      <c r="A16" s="204" t="s">
        <v>835</v>
      </c>
      <c r="B16" s="107"/>
    </row>
    <row r="17" customHeight="1" spans="1:2">
      <c r="A17" s="204" t="s">
        <v>836</v>
      </c>
      <c r="B17" s="107"/>
    </row>
    <row r="18" customHeight="1" spans="1:2">
      <c r="A18" s="204" t="s">
        <v>837</v>
      </c>
      <c r="B18" s="107"/>
    </row>
    <row r="19" customHeight="1" spans="1:2">
      <c r="A19" s="204" t="s">
        <v>838</v>
      </c>
      <c r="B19" s="107"/>
    </row>
    <row r="20" customHeight="1" spans="1:2">
      <c r="A20" s="204" t="s">
        <v>839</v>
      </c>
      <c r="B20" s="107">
        <v>12</v>
      </c>
    </row>
    <row r="21" customHeight="1" spans="1:2">
      <c r="A21" s="204" t="s">
        <v>840</v>
      </c>
      <c r="B21" s="107"/>
    </row>
    <row r="22" customHeight="1" spans="1:2">
      <c r="A22" s="204" t="s">
        <v>841</v>
      </c>
      <c r="B22" s="107">
        <v>8</v>
      </c>
    </row>
    <row r="23" customHeight="1" spans="1:2">
      <c r="A23" s="204" t="s">
        <v>842</v>
      </c>
      <c r="B23" s="107"/>
    </row>
    <row r="24" customHeight="1" spans="1:2">
      <c r="A24" s="204" t="s">
        <v>843</v>
      </c>
      <c r="B24" s="107"/>
    </row>
    <row r="25" customHeight="1" spans="1:2">
      <c r="A25" s="204" t="s">
        <v>844</v>
      </c>
      <c r="B25" s="107">
        <f>SUM(B26:B27)</f>
        <v>1622</v>
      </c>
    </row>
    <row r="26" customHeight="1" spans="1:2">
      <c r="A26" s="204" t="s">
        <v>845</v>
      </c>
      <c r="B26" s="107">
        <v>1423</v>
      </c>
    </row>
    <row r="27" customHeight="1" spans="1:2">
      <c r="A27" s="204" t="s">
        <v>846</v>
      </c>
      <c r="B27" s="107">
        <v>199</v>
      </c>
    </row>
    <row r="28" customHeight="1" spans="1:2">
      <c r="A28" s="204" t="s">
        <v>847</v>
      </c>
      <c r="B28" s="107"/>
    </row>
    <row r="29" customHeight="1" spans="1:2">
      <c r="A29" s="204" t="s">
        <v>848</v>
      </c>
      <c r="B29" s="107"/>
    </row>
    <row r="30" customHeight="1" spans="1:2">
      <c r="A30" s="204" t="s">
        <v>849</v>
      </c>
      <c r="B30" s="107">
        <f>SUM(B31:B33)</f>
        <v>248</v>
      </c>
    </row>
    <row r="31" customHeight="1" spans="1:2">
      <c r="A31" s="204" t="s">
        <v>850</v>
      </c>
      <c r="B31" s="107">
        <f>185+60</f>
        <v>245</v>
      </c>
    </row>
    <row r="32" customHeight="1" spans="1:2">
      <c r="A32" s="204" t="s">
        <v>851</v>
      </c>
      <c r="B32" s="107"/>
    </row>
    <row r="33" customHeight="1" spans="1:2">
      <c r="A33" s="204" t="s">
        <v>852</v>
      </c>
      <c r="B33" s="107">
        <v>3</v>
      </c>
    </row>
    <row r="34" ht="36.95" customHeight="1" spans="1:2">
      <c r="A34" s="206" t="s">
        <v>853</v>
      </c>
      <c r="B34" s="206"/>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A3" sqref="A3:D3"/>
    </sheetView>
  </sheetViews>
  <sheetFormatPr defaultColWidth="9" defaultRowHeight="14" outlineLevelCol="6"/>
  <cols>
    <col min="1" max="1" width="31.1272727272727" style="193" customWidth="1"/>
    <col min="2" max="4" width="18.6272727272727" style="139" customWidth="1"/>
    <col min="5" max="16384" width="9" style="139"/>
  </cols>
  <sheetData>
    <row r="1" ht="18.5" spans="1:4">
      <c r="A1" s="126" t="s">
        <v>854</v>
      </c>
      <c r="B1" s="126"/>
      <c r="C1" s="126"/>
      <c r="D1" s="126"/>
    </row>
    <row r="2" ht="25.5" customHeight="1" spans="1:4">
      <c r="A2" s="127" t="s">
        <v>855</v>
      </c>
      <c r="B2" s="127"/>
      <c r="C2" s="127"/>
      <c r="D2" s="127"/>
    </row>
    <row r="3" ht="17.1" customHeight="1" spans="1:4">
      <c r="A3" s="128" t="s">
        <v>547</v>
      </c>
      <c r="B3" s="128"/>
      <c r="C3" s="128"/>
      <c r="D3" s="128"/>
    </row>
    <row r="4" ht="20.1" customHeight="1" spans="1:4">
      <c r="A4" s="128"/>
      <c r="B4" s="141"/>
      <c r="C4" s="141"/>
      <c r="D4" s="189" t="s">
        <v>42</v>
      </c>
    </row>
    <row r="5" ht="37.5" customHeight="1" spans="1:4">
      <c r="A5" s="142" t="s">
        <v>49</v>
      </c>
      <c r="B5" s="142" t="s">
        <v>549</v>
      </c>
      <c r="C5" s="142" t="s">
        <v>550</v>
      </c>
      <c r="D5" s="143" t="s">
        <v>551</v>
      </c>
    </row>
    <row r="6" s="138" customFormat="1" ht="21" customHeight="1" spans="1:4">
      <c r="A6" s="194" t="s">
        <v>552</v>
      </c>
      <c r="B6" s="102"/>
      <c r="C6" s="102"/>
      <c r="D6" s="102"/>
    </row>
    <row r="7" s="138" customFormat="1" ht="21" customHeight="1" spans="1:7">
      <c r="A7" s="195" t="s">
        <v>553</v>
      </c>
      <c r="B7" s="107"/>
      <c r="C7" s="107"/>
      <c r="D7" s="107"/>
      <c r="G7" s="149"/>
    </row>
    <row r="8" s="138" customFormat="1" ht="21" customHeight="1" spans="1:4">
      <c r="A8" s="195" t="s">
        <v>554</v>
      </c>
      <c r="B8" s="107"/>
      <c r="C8" s="107"/>
      <c r="D8" s="107"/>
    </row>
    <row r="9" ht="21" customHeight="1" spans="1:4">
      <c r="A9" s="195" t="s">
        <v>555</v>
      </c>
      <c r="B9" s="107"/>
      <c r="C9" s="107"/>
      <c r="D9" s="107"/>
    </row>
    <row r="10" ht="21" customHeight="1" spans="1:4">
      <c r="A10" s="195" t="s">
        <v>556</v>
      </c>
      <c r="B10" s="107"/>
      <c r="C10" s="107"/>
      <c r="D10" s="107"/>
    </row>
    <row r="11" ht="21" customHeight="1" spans="1:4">
      <c r="A11" s="195" t="s">
        <v>557</v>
      </c>
      <c r="B11" s="107"/>
      <c r="C11" s="107"/>
      <c r="D11" s="107"/>
    </row>
    <row r="12" ht="21" customHeight="1" spans="1:4">
      <c r="A12" s="195" t="s">
        <v>558</v>
      </c>
      <c r="B12" s="107"/>
      <c r="C12" s="107"/>
      <c r="D12" s="107"/>
    </row>
    <row r="13" ht="21" customHeight="1" spans="1:4">
      <c r="A13" s="195" t="s">
        <v>559</v>
      </c>
      <c r="B13" s="107"/>
      <c r="C13" s="107"/>
      <c r="D13" s="107"/>
    </row>
    <row r="14" ht="21" customHeight="1" spans="1:4">
      <c r="A14" s="195" t="s">
        <v>560</v>
      </c>
      <c r="B14" s="107"/>
      <c r="C14" s="107"/>
      <c r="D14" s="107"/>
    </row>
    <row r="15" ht="21" customHeight="1" spans="1:4">
      <c r="A15" s="195" t="s">
        <v>561</v>
      </c>
      <c r="B15" s="107"/>
      <c r="C15" s="107"/>
      <c r="D15" s="107"/>
    </row>
    <row r="16" ht="21" customHeight="1" spans="1:4">
      <c r="A16" s="195" t="s">
        <v>562</v>
      </c>
      <c r="B16" s="107"/>
      <c r="C16" s="107"/>
      <c r="D16" s="107"/>
    </row>
    <row r="17" ht="21" customHeight="1" spans="1:4">
      <c r="A17" s="195" t="s">
        <v>563</v>
      </c>
      <c r="B17" s="107"/>
      <c r="C17" s="107"/>
      <c r="D17" s="107"/>
    </row>
    <row r="18" ht="21" customHeight="1" spans="1:4">
      <c r="A18" s="195" t="s">
        <v>564</v>
      </c>
      <c r="B18" s="107"/>
      <c r="C18" s="107"/>
      <c r="D18" s="107"/>
    </row>
    <row r="19" ht="21" customHeight="1" spans="1:4">
      <c r="A19" s="195" t="s">
        <v>565</v>
      </c>
      <c r="B19" s="107"/>
      <c r="C19" s="107"/>
      <c r="D19" s="107"/>
    </row>
    <row r="20" ht="21" customHeight="1" spans="1:4">
      <c r="A20" s="195" t="s">
        <v>566</v>
      </c>
      <c r="B20" s="107"/>
      <c r="C20" s="107"/>
      <c r="D20" s="107"/>
    </row>
    <row r="21" ht="21" customHeight="1" spans="1:4">
      <c r="A21" s="195" t="s">
        <v>567</v>
      </c>
      <c r="B21" s="107"/>
      <c r="C21" s="107"/>
      <c r="D21" s="107"/>
    </row>
    <row r="22" ht="21" customHeight="1" spans="1:4">
      <c r="A22" s="195" t="s">
        <v>568</v>
      </c>
      <c r="B22" s="107"/>
      <c r="C22" s="107"/>
      <c r="D22" s="107"/>
    </row>
    <row r="23" ht="21" customHeight="1" spans="1:4">
      <c r="A23" s="195" t="s">
        <v>569</v>
      </c>
      <c r="B23" s="107"/>
      <c r="C23" s="107"/>
      <c r="D23" s="107"/>
    </row>
    <row r="24" ht="21" customHeight="1" spans="1:4">
      <c r="A24" s="195" t="s">
        <v>570</v>
      </c>
      <c r="B24" s="107"/>
      <c r="C24" s="107"/>
      <c r="D24" s="107"/>
    </row>
    <row r="25" ht="21" customHeight="1" spans="1:4">
      <c r="A25" s="195" t="s">
        <v>571</v>
      </c>
      <c r="B25" s="107"/>
      <c r="C25" s="107"/>
      <c r="D25" s="107"/>
    </row>
    <row r="26" ht="21" customHeight="1" spans="1:4">
      <c r="A26" s="195" t="s">
        <v>572</v>
      </c>
      <c r="B26" s="107"/>
      <c r="C26" s="107"/>
      <c r="D26" s="107"/>
    </row>
    <row r="27" ht="21" customHeight="1" spans="1:4">
      <c r="A27" s="195" t="s">
        <v>573</v>
      </c>
      <c r="B27" s="107"/>
      <c r="C27" s="107"/>
      <c r="D27" s="107"/>
    </row>
    <row r="28" ht="21" customHeight="1" spans="1:4">
      <c r="A28" s="195" t="s">
        <v>574</v>
      </c>
      <c r="B28" s="107"/>
      <c r="C28" s="107"/>
      <c r="D28" s="107"/>
    </row>
    <row r="29" ht="21" customHeight="1" spans="1:4">
      <c r="A29" s="195" t="s">
        <v>575</v>
      </c>
      <c r="B29" s="107"/>
      <c r="C29" s="107"/>
      <c r="D29" s="107"/>
    </row>
    <row r="30" ht="21" customHeight="1" spans="1:4">
      <c r="A30" s="195" t="s">
        <v>576</v>
      </c>
      <c r="B30" s="107"/>
      <c r="C30" s="107"/>
      <c r="D30" s="107"/>
    </row>
    <row r="31" ht="21" customHeight="1" spans="1:4">
      <c r="A31" s="195" t="s">
        <v>577</v>
      </c>
      <c r="B31" s="107"/>
      <c r="C31" s="107"/>
      <c r="D31" s="107"/>
    </row>
    <row r="32" ht="21" customHeight="1" spans="1:4">
      <c r="A32" s="195" t="s">
        <v>578</v>
      </c>
      <c r="B32" s="107"/>
      <c r="C32" s="107"/>
      <c r="D32" s="107"/>
    </row>
    <row r="33" ht="21" customHeight="1" spans="1:4">
      <c r="A33" s="195" t="s">
        <v>579</v>
      </c>
      <c r="B33" s="107"/>
      <c r="C33" s="107"/>
      <c r="D33" s="107"/>
    </row>
    <row r="34" ht="36.75" customHeight="1" spans="1:4">
      <c r="A34" s="196" t="s">
        <v>856</v>
      </c>
      <c r="B34" s="196"/>
      <c r="C34" s="196"/>
      <c r="D34" s="196"/>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C3" sqref="C3"/>
    </sheetView>
  </sheetViews>
  <sheetFormatPr defaultColWidth="9" defaultRowHeight="14" outlineLevelCol="1"/>
  <cols>
    <col min="1" max="1" width="6.37272727272727" style="351" customWidth="1"/>
    <col min="2" max="2" width="74.8727272727273" style="351" customWidth="1"/>
    <col min="3" max="16384" width="9" style="351"/>
  </cols>
  <sheetData>
    <row r="1" s="349" customFormat="1" ht="58.5" customHeight="1" spans="2:2">
      <c r="B1" s="352" t="s">
        <v>2</v>
      </c>
    </row>
    <row r="2" s="349" customFormat="1" ht="27" customHeight="1" spans="2:2">
      <c r="B2" s="353" t="s">
        <v>3</v>
      </c>
    </row>
    <row r="3" s="350" customFormat="1" ht="27" customHeight="1" spans="2:2">
      <c r="B3" s="354" t="s">
        <v>4</v>
      </c>
    </row>
    <row r="4" ht="27" customHeight="1" spans="2:2">
      <c r="B4" s="355" t="s">
        <v>5</v>
      </c>
    </row>
    <row r="5" ht="27" customHeight="1" spans="2:2">
      <c r="B5" s="355" t="s">
        <v>6</v>
      </c>
    </row>
    <row r="6" ht="27" customHeight="1" spans="2:2">
      <c r="B6" s="355" t="s">
        <v>7</v>
      </c>
    </row>
    <row r="7" ht="27" customHeight="1" spans="2:2">
      <c r="B7" s="355" t="s">
        <v>8</v>
      </c>
    </row>
    <row r="8" ht="27" customHeight="1" spans="2:2">
      <c r="B8" s="354" t="s">
        <v>9</v>
      </c>
    </row>
    <row r="9" ht="27" customHeight="1" spans="2:2">
      <c r="B9" s="355" t="s">
        <v>10</v>
      </c>
    </row>
    <row r="10" ht="27" customHeight="1" spans="2:2">
      <c r="B10" s="355" t="s">
        <v>11</v>
      </c>
    </row>
    <row r="11" ht="27" customHeight="1" spans="2:2">
      <c r="B11" s="355" t="s">
        <v>12</v>
      </c>
    </row>
    <row r="12" ht="27" customHeight="1" spans="2:2">
      <c r="B12" s="355" t="s">
        <v>13</v>
      </c>
    </row>
    <row r="13" ht="27" customHeight="1" spans="2:2">
      <c r="B13" s="355" t="s">
        <v>14</v>
      </c>
    </row>
    <row r="14" ht="27" customHeight="1" spans="2:2">
      <c r="B14" s="354" t="s">
        <v>15</v>
      </c>
    </row>
    <row r="15" ht="27" customHeight="1" spans="2:2">
      <c r="B15" s="355" t="s">
        <v>16</v>
      </c>
    </row>
    <row r="16" ht="27" customHeight="1" spans="2:2">
      <c r="B16" s="354" t="s">
        <v>17</v>
      </c>
    </row>
    <row r="17" ht="27" customHeight="1" spans="2:2">
      <c r="B17" s="355" t="s">
        <v>18</v>
      </c>
    </row>
    <row r="18" ht="27" customHeight="1" spans="2:2">
      <c r="B18" s="355" t="s">
        <v>19</v>
      </c>
    </row>
    <row r="19" ht="27" customHeight="1" spans="2:2">
      <c r="B19" s="355"/>
    </row>
    <row r="20" ht="27" customHeight="1" spans="2:2">
      <c r="B20" s="353" t="s">
        <v>20</v>
      </c>
    </row>
    <row r="21" ht="27" customHeight="1" spans="2:2">
      <c r="B21" s="354" t="s">
        <v>4</v>
      </c>
    </row>
    <row r="22" ht="27" customHeight="1" spans="2:2">
      <c r="B22" s="355" t="s">
        <v>21</v>
      </c>
    </row>
    <row r="23" ht="27" customHeight="1" spans="2:2">
      <c r="B23" s="355" t="s">
        <v>22</v>
      </c>
    </row>
    <row r="24" ht="44.25" customHeight="1" spans="2:2">
      <c r="B24" s="356" t="s">
        <v>23</v>
      </c>
    </row>
    <row r="25" ht="44.25" customHeight="1" spans="2:2">
      <c r="B25" s="356" t="s">
        <v>24</v>
      </c>
    </row>
    <row r="26" ht="27" customHeight="1" spans="2:2">
      <c r="B26" s="355" t="s">
        <v>25</v>
      </c>
    </row>
    <row r="27" ht="27" customHeight="1" spans="2:2">
      <c r="B27" s="355" t="s">
        <v>26</v>
      </c>
    </row>
    <row r="28" ht="27" customHeight="1" spans="2:2">
      <c r="B28" s="354" t="s">
        <v>9</v>
      </c>
    </row>
    <row r="29" ht="27" customHeight="1" spans="2:2">
      <c r="B29" s="355" t="s">
        <v>27</v>
      </c>
    </row>
    <row r="30" ht="27" customHeight="1" spans="2:2">
      <c r="B30" s="355" t="s">
        <v>28</v>
      </c>
    </row>
    <row r="31" ht="27" customHeight="1" spans="2:2">
      <c r="B31" s="355" t="s">
        <v>29</v>
      </c>
    </row>
    <row r="32" ht="27" customHeight="1" spans="2:2">
      <c r="B32" s="355" t="s">
        <v>30</v>
      </c>
    </row>
    <row r="33" ht="27" customHeight="1" spans="2:2">
      <c r="B33" s="355" t="s">
        <v>31</v>
      </c>
    </row>
    <row r="34" ht="27" customHeight="1" spans="2:2">
      <c r="B34" s="354" t="s">
        <v>15</v>
      </c>
    </row>
    <row r="35" ht="27" customHeight="1" spans="2:2">
      <c r="B35" s="355" t="s">
        <v>32</v>
      </c>
    </row>
    <row r="36" ht="27" customHeight="1" spans="2:2">
      <c r="B36" s="354" t="s">
        <v>17</v>
      </c>
    </row>
    <row r="37" ht="27" customHeight="1" spans="2:2">
      <c r="B37" s="355" t="s">
        <v>33</v>
      </c>
    </row>
    <row r="38" ht="27" customHeight="1" spans="2:2">
      <c r="B38" s="355" t="s">
        <v>34</v>
      </c>
    </row>
    <row r="39" ht="27" customHeight="1" spans="2:2">
      <c r="B39" s="354" t="s">
        <v>35</v>
      </c>
    </row>
    <row r="40" ht="27" customHeight="1" spans="2:2">
      <c r="B40" s="355" t="s">
        <v>36</v>
      </c>
    </row>
    <row r="41" ht="20.1" customHeight="1"/>
    <row r="42" ht="21" spans="2:2">
      <c r="B42" s="353" t="s">
        <v>37</v>
      </c>
    </row>
    <row r="43" ht="21" customHeight="1" spans="2:2">
      <c r="B43" s="355" t="s">
        <v>38</v>
      </c>
    </row>
    <row r="44" ht="21" customHeight="1" spans="2:2">
      <c r="B44" s="355"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F24" sqref="F24"/>
    </sheetView>
  </sheetViews>
  <sheetFormatPr defaultColWidth="10" defaultRowHeight="14" outlineLevelCol="6"/>
  <cols>
    <col min="1" max="1" width="41.7545454545455" style="125" customWidth="1"/>
    <col min="2" max="2" width="27.8727272727273" style="125" customWidth="1"/>
    <col min="3" max="3" width="15.2545454545455" style="125" customWidth="1"/>
    <col min="4" max="16384" width="10" style="125"/>
  </cols>
  <sheetData>
    <row r="1" ht="18.5" spans="1:2">
      <c r="A1" s="126" t="s">
        <v>857</v>
      </c>
      <c r="B1" s="126"/>
    </row>
    <row r="2" ht="23.5" spans="1:2">
      <c r="A2" s="127" t="s">
        <v>855</v>
      </c>
      <c r="B2" s="127"/>
    </row>
    <row r="3" spans="1:2">
      <c r="A3" s="128" t="s">
        <v>581</v>
      </c>
      <c r="B3" s="128"/>
    </row>
    <row r="4" ht="20.25" customHeight="1" spans="1:2">
      <c r="A4" s="141"/>
      <c r="B4" s="189" t="s">
        <v>42</v>
      </c>
    </row>
    <row r="5" ht="24" customHeight="1" spans="1:2">
      <c r="A5" s="142" t="s">
        <v>49</v>
      </c>
      <c r="B5" s="143" t="s">
        <v>813</v>
      </c>
    </row>
    <row r="6" ht="24" customHeight="1" spans="1:2">
      <c r="A6" s="190" t="s">
        <v>552</v>
      </c>
      <c r="B6" s="102"/>
    </row>
    <row r="7" ht="24" customHeight="1" spans="1:7">
      <c r="A7" s="134" t="s">
        <v>583</v>
      </c>
      <c r="B7" s="107"/>
      <c r="G7" s="136"/>
    </row>
    <row r="8" s="188" customFormat="1" ht="20.1" customHeight="1" spans="1:2">
      <c r="A8" s="191" t="s">
        <v>584</v>
      </c>
      <c r="B8" s="107"/>
    </row>
    <row r="9" s="188" customFormat="1" ht="20.1" customHeight="1" spans="1:2">
      <c r="A9" s="191" t="s">
        <v>858</v>
      </c>
      <c r="B9" s="107"/>
    </row>
    <row r="10" s="188" customFormat="1" ht="20.1" customHeight="1" spans="1:2">
      <c r="A10" s="191" t="s">
        <v>859</v>
      </c>
      <c r="B10" s="107"/>
    </row>
    <row r="11" s="188" customFormat="1" ht="20.1" customHeight="1" spans="1:2">
      <c r="A11" s="191" t="s">
        <v>860</v>
      </c>
      <c r="B11" s="107"/>
    </row>
    <row r="12" s="188" customFormat="1" ht="20.1" customHeight="1" spans="1:2">
      <c r="A12" s="191" t="s">
        <v>861</v>
      </c>
      <c r="B12" s="107"/>
    </row>
    <row r="13" s="188" customFormat="1" ht="20.1" customHeight="1" spans="1:2">
      <c r="A13" s="191" t="s">
        <v>862</v>
      </c>
      <c r="B13" s="107"/>
    </row>
    <row r="14" s="188" customFormat="1" ht="20.1" customHeight="1" spans="1:2">
      <c r="A14" s="191" t="s">
        <v>863</v>
      </c>
      <c r="B14" s="107"/>
    </row>
    <row r="15" s="188" customFormat="1" ht="20.1" customHeight="1" spans="1:2">
      <c r="A15" s="191" t="s">
        <v>864</v>
      </c>
      <c r="B15" s="107"/>
    </row>
    <row r="16" s="188" customFormat="1" ht="20.1" customHeight="1" spans="1:2">
      <c r="A16" s="191" t="s">
        <v>865</v>
      </c>
      <c r="B16" s="107"/>
    </row>
    <row r="17" s="188" customFormat="1" ht="20.1" customHeight="1" spans="1:2">
      <c r="A17" s="191" t="s">
        <v>866</v>
      </c>
      <c r="B17" s="107"/>
    </row>
    <row r="18" s="188" customFormat="1" ht="20.1" customHeight="1" spans="1:2">
      <c r="A18" s="191" t="s">
        <v>867</v>
      </c>
      <c r="B18" s="107"/>
    </row>
    <row r="19" s="188" customFormat="1" ht="20.1" customHeight="1" spans="1:2">
      <c r="A19" s="134" t="s">
        <v>588</v>
      </c>
      <c r="B19" s="107"/>
    </row>
    <row r="20" s="188" customFormat="1" ht="20.1" customHeight="1" spans="1:2">
      <c r="A20" s="191" t="s">
        <v>868</v>
      </c>
      <c r="B20" s="107"/>
    </row>
    <row r="21" s="188" customFormat="1" ht="20.1" customHeight="1" spans="1:2">
      <c r="A21" s="191" t="s">
        <v>869</v>
      </c>
      <c r="B21" s="107"/>
    </row>
    <row r="22" s="188" customFormat="1" ht="20.1" customHeight="1" spans="1:2">
      <c r="A22" s="191" t="s">
        <v>870</v>
      </c>
      <c r="B22" s="107"/>
    </row>
    <row r="23" ht="20.1" customHeight="1" spans="1:2">
      <c r="A23" s="191" t="s">
        <v>871</v>
      </c>
      <c r="B23" s="107"/>
    </row>
    <row r="24" ht="20.1" customHeight="1" spans="1:2">
      <c r="A24" s="191" t="s">
        <v>872</v>
      </c>
      <c r="B24" s="107"/>
    </row>
    <row r="25" ht="20.1" customHeight="1" spans="1:2">
      <c r="A25" s="191" t="s">
        <v>873</v>
      </c>
      <c r="B25" s="107"/>
    </row>
    <row r="26" ht="20.1" customHeight="1" spans="1:2">
      <c r="A26" s="192" t="s">
        <v>874</v>
      </c>
      <c r="B26" s="192"/>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18" sqref="D18"/>
    </sheetView>
  </sheetViews>
  <sheetFormatPr defaultColWidth="9" defaultRowHeight="20.1" customHeight="1" outlineLevelCol="3"/>
  <cols>
    <col min="1" max="1" width="37.8727272727273" style="173" customWidth="1"/>
    <col min="2" max="2" width="12.7545454545455" style="174" customWidth="1"/>
    <col min="3" max="3" width="32.5" style="175" customWidth="1"/>
    <col min="4" max="4" width="13.5" style="160" customWidth="1"/>
    <col min="5" max="16384" width="9" style="161"/>
  </cols>
  <sheetData>
    <row r="1" customHeight="1" spans="1:4">
      <c r="A1" s="126" t="s">
        <v>875</v>
      </c>
      <c r="B1" s="126"/>
      <c r="C1" s="126"/>
      <c r="D1" s="126"/>
    </row>
    <row r="2" ht="29.25" customHeight="1" spans="1:4">
      <c r="A2" s="127" t="s">
        <v>876</v>
      </c>
      <c r="B2" s="127"/>
      <c r="C2" s="127"/>
      <c r="D2" s="127"/>
    </row>
    <row r="3" customHeight="1" spans="1:4">
      <c r="A3" s="176"/>
      <c r="B3" s="176"/>
      <c r="C3" s="176"/>
      <c r="D3" s="164" t="s">
        <v>42</v>
      </c>
    </row>
    <row r="4" ht="24" customHeight="1" spans="1:4">
      <c r="A4" s="177" t="s">
        <v>607</v>
      </c>
      <c r="B4" s="178" t="s">
        <v>44</v>
      </c>
      <c r="C4" s="177" t="s">
        <v>128</v>
      </c>
      <c r="D4" s="178" t="s">
        <v>44</v>
      </c>
    </row>
    <row r="5" ht="24" customHeight="1" spans="1:4">
      <c r="A5" s="179" t="s">
        <v>50</v>
      </c>
      <c r="B5" s="102">
        <f>B6+B18</f>
        <v>23</v>
      </c>
      <c r="C5" s="179" t="s">
        <v>50</v>
      </c>
      <c r="D5" s="102">
        <f>D6+D18</f>
        <v>23</v>
      </c>
    </row>
    <row r="6" ht="24" customHeight="1" spans="1:4">
      <c r="A6" s="120" t="s">
        <v>51</v>
      </c>
      <c r="B6" s="102">
        <f>SUM(B7:B17)</f>
        <v>0</v>
      </c>
      <c r="C6" s="180" t="s">
        <v>52</v>
      </c>
      <c r="D6" s="102">
        <f>SUM(D7:D14)</f>
        <v>23</v>
      </c>
    </row>
    <row r="7" customHeight="1" spans="1:4">
      <c r="A7" s="106" t="s">
        <v>609</v>
      </c>
      <c r="B7" s="78"/>
      <c r="C7" s="106" t="s">
        <v>610</v>
      </c>
      <c r="D7" s="78"/>
    </row>
    <row r="8" customHeight="1" spans="1:4">
      <c r="A8" s="106" t="s">
        <v>877</v>
      </c>
      <c r="B8" s="107"/>
      <c r="C8" s="106" t="s">
        <v>612</v>
      </c>
      <c r="D8" s="107"/>
    </row>
    <row r="9" customHeight="1" spans="1:4">
      <c r="A9" s="106" t="s">
        <v>878</v>
      </c>
      <c r="B9" s="107"/>
      <c r="C9" s="106" t="s">
        <v>614</v>
      </c>
      <c r="D9" s="107">
        <v>23</v>
      </c>
    </row>
    <row r="10" customHeight="1" spans="1:4">
      <c r="A10" s="106" t="s">
        <v>879</v>
      </c>
      <c r="B10" s="107"/>
      <c r="C10" s="106" t="s">
        <v>616</v>
      </c>
      <c r="D10" s="107"/>
    </row>
    <row r="11" customHeight="1" spans="1:4">
      <c r="A11" s="106" t="s">
        <v>880</v>
      </c>
      <c r="B11" s="107"/>
      <c r="C11" s="106" t="s">
        <v>618</v>
      </c>
      <c r="D11" s="107"/>
    </row>
    <row r="12" customHeight="1" spans="1:4">
      <c r="A12" s="106" t="s">
        <v>881</v>
      </c>
      <c r="B12" s="107"/>
      <c r="C12" s="106" t="s">
        <v>620</v>
      </c>
      <c r="D12" s="107"/>
    </row>
    <row r="13" customHeight="1" spans="1:4">
      <c r="A13" s="106" t="s">
        <v>882</v>
      </c>
      <c r="B13" s="107"/>
      <c r="C13" s="106" t="s">
        <v>622</v>
      </c>
      <c r="D13" s="107"/>
    </row>
    <row r="14" customHeight="1" spans="1:4">
      <c r="A14" s="106" t="s">
        <v>883</v>
      </c>
      <c r="B14" s="107"/>
      <c r="C14" s="106" t="s">
        <v>624</v>
      </c>
      <c r="D14" s="107"/>
    </row>
    <row r="15" customHeight="1" spans="1:4">
      <c r="A15" s="106" t="s">
        <v>884</v>
      </c>
      <c r="B15" s="107"/>
      <c r="C15" s="106"/>
      <c r="D15" s="106"/>
    </row>
    <row r="16" customHeight="1" spans="1:4">
      <c r="A16" s="106" t="s">
        <v>885</v>
      </c>
      <c r="B16" s="107"/>
      <c r="C16" s="106"/>
      <c r="D16" s="106"/>
    </row>
    <row r="17" customHeight="1" spans="1:4">
      <c r="A17" s="106" t="s">
        <v>886</v>
      </c>
      <c r="B17" s="107"/>
      <c r="C17" s="181"/>
      <c r="D17" s="181"/>
    </row>
    <row r="18" customHeight="1" spans="1:4">
      <c r="A18" s="120" t="s">
        <v>102</v>
      </c>
      <c r="B18" s="102">
        <f>B19+B20+B21+B24</f>
        <v>23</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2" t="s">
        <v>887</v>
      </c>
      <c r="B21" s="107"/>
      <c r="C21" s="106" t="s">
        <v>631</v>
      </c>
      <c r="D21" s="107"/>
    </row>
    <row r="22" customHeight="1" spans="1:4">
      <c r="A22" s="183" t="s">
        <v>888</v>
      </c>
      <c r="B22" s="107"/>
      <c r="C22" s="184" t="s">
        <v>774</v>
      </c>
      <c r="D22" s="107"/>
    </row>
    <row r="23" customHeight="1" spans="1:4">
      <c r="A23" s="185" t="s">
        <v>116</v>
      </c>
      <c r="B23" s="107"/>
      <c r="C23" s="186" t="s">
        <v>119</v>
      </c>
      <c r="D23" s="107"/>
    </row>
    <row r="24" customHeight="1" spans="1:4">
      <c r="A24" s="185" t="s">
        <v>634</v>
      </c>
      <c r="B24" s="107">
        <v>23</v>
      </c>
      <c r="C24" s="185" t="s">
        <v>121</v>
      </c>
      <c r="D24" s="107"/>
    </row>
    <row r="25" ht="35.1" customHeight="1" spans="1:4">
      <c r="A25" s="187" t="s">
        <v>889</v>
      </c>
      <c r="B25" s="187"/>
      <c r="C25" s="187"/>
      <c r="D25" s="187"/>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49"/>
  <sheetViews>
    <sheetView view="pageBreakPreview" zoomScaleNormal="100" workbookViewId="0">
      <selection activeCell="B7" sqref="B7"/>
    </sheetView>
  </sheetViews>
  <sheetFormatPr defaultColWidth="9" defaultRowHeight="20.1" customHeight="1" outlineLevelCol="4"/>
  <cols>
    <col min="1" max="1" width="45.3727272727273" style="159" customWidth="1"/>
    <col min="2" max="2" width="30.3727272727273" style="160" customWidth="1"/>
    <col min="3" max="5" width="9" style="161"/>
    <col min="6" max="6" width="12.6272727272727" style="161"/>
    <col min="7" max="8" width="9" style="161"/>
    <col min="9" max="9" width="10.3727272727273" style="161"/>
    <col min="10" max="16384" width="9" style="161"/>
  </cols>
  <sheetData>
    <row r="1" customHeight="1" spans="1:2">
      <c r="A1" s="126" t="s">
        <v>890</v>
      </c>
      <c r="B1" s="126"/>
    </row>
    <row r="2" ht="35.25" customHeight="1" spans="1:4">
      <c r="A2" s="127" t="s">
        <v>891</v>
      </c>
      <c r="B2" s="127"/>
      <c r="C2" s="162"/>
      <c r="D2" s="162"/>
    </row>
    <row r="3" customHeight="1" spans="1:2">
      <c r="A3" s="163"/>
      <c r="B3" s="164" t="s">
        <v>42</v>
      </c>
    </row>
    <row r="4" ht="24" customHeight="1" spans="1:2">
      <c r="A4" s="165" t="s">
        <v>128</v>
      </c>
      <c r="B4" s="165" t="s">
        <v>813</v>
      </c>
    </row>
    <row r="5" ht="21.75" customHeight="1" spans="1:2">
      <c r="A5" s="166" t="s">
        <v>52</v>
      </c>
      <c r="B5" s="102">
        <v>23</v>
      </c>
    </row>
    <row r="6" customHeight="1" spans="1:2">
      <c r="A6" s="167" t="s">
        <v>263</v>
      </c>
      <c r="B6" s="107"/>
    </row>
    <row r="7" customHeight="1" spans="1:2">
      <c r="A7" s="168" t="s">
        <v>638</v>
      </c>
      <c r="B7" s="107"/>
    </row>
    <row r="8" customHeight="1" spans="1:2">
      <c r="A8" s="169" t="s">
        <v>639</v>
      </c>
      <c r="B8" s="107"/>
    </row>
    <row r="9" customHeight="1" spans="1:2">
      <c r="A9" s="169" t="s">
        <v>640</v>
      </c>
      <c r="B9" s="107"/>
    </row>
    <row r="10" customHeight="1" spans="1:2">
      <c r="A10" s="168" t="s">
        <v>892</v>
      </c>
      <c r="B10" s="107"/>
    </row>
    <row r="11" customHeight="1" spans="1:2">
      <c r="A11" s="169" t="s">
        <v>640</v>
      </c>
      <c r="B11" s="107"/>
    </row>
    <row r="12" customHeight="1" spans="1:2">
      <c r="A12" s="170" t="s">
        <v>399</v>
      </c>
      <c r="B12" s="107">
        <v>23</v>
      </c>
    </row>
    <row r="13" customHeight="1" spans="1:2">
      <c r="A13" s="170" t="s">
        <v>893</v>
      </c>
      <c r="B13" s="107">
        <v>23</v>
      </c>
    </row>
    <row r="14" customHeight="1" spans="1:2">
      <c r="A14" s="170" t="s">
        <v>894</v>
      </c>
      <c r="B14" s="107"/>
    </row>
    <row r="15" customHeight="1" spans="1:2">
      <c r="A15" s="169" t="s">
        <v>644</v>
      </c>
      <c r="B15" s="107">
        <v>23</v>
      </c>
    </row>
    <row r="16" customHeight="1" spans="1:2">
      <c r="A16" s="169" t="s">
        <v>895</v>
      </c>
      <c r="B16" s="107"/>
    </row>
    <row r="17" customHeight="1" spans="1:2">
      <c r="A17" s="169" t="s">
        <v>647</v>
      </c>
      <c r="B17" s="107"/>
    </row>
    <row r="18" customHeight="1" spans="1:2">
      <c r="A18" s="168" t="s">
        <v>649</v>
      </c>
      <c r="B18" s="107"/>
    </row>
    <row r="19" customHeight="1" spans="1:2">
      <c r="A19" s="168" t="s">
        <v>650</v>
      </c>
      <c r="B19" s="107"/>
    </row>
    <row r="20" customHeight="1" spans="1:2">
      <c r="A20" s="169" t="s">
        <v>651</v>
      </c>
      <c r="B20" s="107"/>
    </row>
    <row r="21" customHeight="1" spans="1:2">
      <c r="A21" s="168" t="s">
        <v>652</v>
      </c>
      <c r="B21" s="107"/>
    </row>
    <row r="22" customHeight="1" spans="1:2">
      <c r="A22" s="169" t="s">
        <v>653</v>
      </c>
      <c r="B22" s="107"/>
    </row>
    <row r="23" customHeight="1" spans="1:2">
      <c r="A23" s="167" t="s">
        <v>410</v>
      </c>
      <c r="B23" s="107"/>
    </row>
    <row r="24" customHeight="1" spans="1:2">
      <c r="A24" s="168" t="s">
        <v>896</v>
      </c>
      <c r="B24" s="107"/>
    </row>
    <row r="25" customHeight="1" spans="1:2">
      <c r="A25" s="169" t="s">
        <v>640</v>
      </c>
      <c r="B25" s="107"/>
    </row>
    <row r="26" customHeight="1" spans="1:2">
      <c r="A26" s="168" t="s">
        <v>654</v>
      </c>
      <c r="B26" s="107"/>
    </row>
    <row r="27" customHeight="1" spans="1:2">
      <c r="A27" s="169" t="s">
        <v>640</v>
      </c>
      <c r="B27" s="107"/>
    </row>
    <row r="28" customHeight="1" spans="1:2">
      <c r="A28" s="169" t="s">
        <v>655</v>
      </c>
      <c r="B28" s="107"/>
    </row>
    <row r="29" customHeight="1" spans="1:2">
      <c r="A29" s="169" t="s">
        <v>656</v>
      </c>
      <c r="B29" s="107"/>
    </row>
    <row r="30" customHeight="1" spans="1:2">
      <c r="A30" s="168" t="s">
        <v>657</v>
      </c>
      <c r="B30" s="107"/>
    </row>
    <row r="31" customHeight="1" spans="1:2">
      <c r="A31" s="169" t="s">
        <v>658</v>
      </c>
      <c r="B31" s="107"/>
    </row>
    <row r="32" customHeight="1" spans="1:2">
      <c r="A32" s="167" t="s">
        <v>659</v>
      </c>
      <c r="B32" s="107"/>
    </row>
    <row r="33" customHeight="1" spans="1:2">
      <c r="A33" s="168" t="s">
        <v>662</v>
      </c>
      <c r="B33" s="107"/>
    </row>
    <row r="34" customHeight="1" spans="1:2">
      <c r="A34" s="169" t="s">
        <v>663</v>
      </c>
      <c r="B34" s="107"/>
    </row>
    <row r="35" customHeight="1" spans="1:2">
      <c r="A35" s="169" t="s">
        <v>664</v>
      </c>
      <c r="B35" s="107"/>
    </row>
    <row r="36" customHeight="1" spans="1:2">
      <c r="A36" s="169" t="s">
        <v>665</v>
      </c>
      <c r="B36" s="107"/>
    </row>
    <row r="37" customHeight="1" spans="1:2">
      <c r="A37" s="169" t="s">
        <v>666</v>
      </c>
      <c r="B37" s="107"/>
    </row>
    <row r="38" customHeight="1" spans="1:2">
      <c r="A38" s="169" t="s">
        <v>668</v>
      </c>
      <c r="B38" s="107"/>
    </row>
    <row r="39" customHeight="1" spans="1:2">
      <c r="A39" s="167" t="s">
        <v>538</v>
      </c>
      <c r="B39" s="107"/>
    </row>
    <row r="40" customHeight="1" spans="1:2">
      <c r="A40" s="168" t="s">
        <v>669</v>
      </c>
      <c r="B40" s="107"/>
    </row>
    <row r="41" customHeight="1" spans="1:5">
      <c r="A41" s="169" t="s">
        <v>670</v>
      </c>
      <c r="B41" s="107"/>
      <c r="D41" s="171"/>
      <c r="E41" s="171"/>
    </row>
    <row r="42" customHeight="1" spans="1:2">
      <c r="A42" s="169" t="s">
        <v>671</v>
      </c>
      <c r="B42" s="107"/>
    </row>
    <row r="43" customHeight="1" spans="1:2">
      <c r="A43" s="169" t="s">
        <v>672</v>
      </c>
      <c r="B43" s="107"/>
    </row>
    <row r="44" customHeight="1" spans="1:2">
      <c r="A44" s="167" t="s">
        <v>542</v>
      </c>
      <c r="B44" s="107"/>
    </row>
    <row r="45" customHeight="1" spans="1:2">
      <c r="A45" s="168" t="s">
        <v>673</v>
      </c>
      <c r="B45" s="107"/>
    </row>
    <row r="46" customHeight="1" spans="1:2">
      <c r="A46" s="169" t="s">
        <v>674</v>
      </c>
      <c r="B46" s="107"/>
    </row>
    <row r="47" customHeight="1" spans="1:2">
      <c r="A47" s="169" t="s">
        <v>897</v>
      </c>
      <c r="B47" s="107"/>
    </row>
    <row r="48" customHeight="1" spans="1:2">
      <c r="A48" s="169" t="s">
        <v>675</v>
      </c>
      <c r="B48" s="107"/>
    </row>
    <row r="49" ht="33" customHeight="1" spans="1:2">
      <c r="A49" s="172" t="s">
        <v>898</v>
      </c>
      <c r="B49" s="172"/>
    </row>
  </sheetData>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3" sqref="A3"/>
    </sheetView>
  </sheetViews>
  <sheetFormatPr defaultColWidth="9" defaultRowHeight="14" outlineLevelCol="3"/>
  <cols>
    <col min="1" max="1" width="24.2545454545455" customWidth="1"/>
    <col min="2" max="4" width="16.6272727272727" customWidth="1"/>
  </cols>
  <sheetData>
    <row r="1" ht="18.5" spans="1:2">
      <c r="A1" s="126" t="s">
        <v>899</v>
      </c>
      <c r="B1" s="126"/>
    </row>
    <row r="2" ht="33.95" customHeight="1" spans="1:4">
      <c r="A2" s="153" t="s">
        <v>900</v>
      </c>
      <c r="B2" s="153"/>
      <c r="C2" s="153"/>
      <c r="D2" s="153"/>
    </row>
    <row r="3" ht="17.1" customHeight="1" spans="4:4">
      <c r="D3" s="154" t="s">
        <v>42</v>
      </c>
    </row>
    <row r="4" ht="39" customHeight="1" spans="1:4">
      <c r="A4" s="155" t="s">
        <v>607</v>
      </c>
      <c r="B4" s="155" t="s">
        <v>46</v>
      </c>
      <c r="C4" s="155" t="s">
        <v>128</v>
      </c>
      <c r="D4" s="155" t="s">
        <v>46</v>
      </c>
    </row>
    <row r="5" ht="36" customHeight="1" spans="1:4">
      <c r="A5" s="156" t="s">
        <v>678</v>
      </c>
      <c r="B5" s="102"/>
      <c r="C5" s="156" t="s">
        <v>679</v>
      </c>
      <c r="D5" s="102"/>
    </row>
    <row r="6" ht="36" customHeight="1" spans="1:4">
      <c r="A6" s="157" t="s">
        <v>680</v>
      </c>
      <c r="B6" s="107"/>
      <c r="C6" s="157"/>
      <c r="D6" s="107"/>
    </row>
    <row r="7" ht="36" customHeight="1" spans="1:4">
      <c r="A7" s="157" t="s">
        <v>682</v>
      </c>
      <c r="B7" s="107"/>
      <c r="C7" s="157"/>
      <c r="D7" s="107"/>
    </row>
    <row r="8" ht="36" customHeight="1" spans="1:4">
      <c r="A8" s="157" t="s">
        <v>901</v>
      </c>
      <c r="B8" s="107"/>
      <c r="C8" s="157"/>
      <c r="D8" s="107"/>
    </row>
    <row r="9" ht="36" customHeight="1" spans="1:4">
      <c r="A9" s="157" t="s">
        <v>902</v>
      </c>
      <c r="B9" s="107"/>
      <c r="C9" s="158"/>
      <c r="D9" s="158"/>
    </row>
    <row r="10" ht="36" customHeight="1" spans="1:4">
      <c r="A10" s="157" t="s">
        <v>903</v>
      </c>
      <c r="B10" s="107"/>
      <c r="C10" s="158"/>
      <c r="D10" s="158"/>
    </row>
    <row r="11" ht="36" customHeight="1" spans="1:4">
      <c r="A11" s="157" t="s">
        <v>688</v>
      </c>
      <c r="B11" s="107"/>
      <c r="C11" s="158"/>
      <c r="D11" s="158"/>
    </row>
    <row r="12" ht="36" customHeight="1" spans="1:4">
      <c r="A12" s="157" t="s">
        <v>904</v>
      </c>
      <c r="B12" s="107"/>
      <c r="C12" s="158"/>
      <c r="D12" s="158"/>
    </row>
    <row r="13" ht="36" customHeight="1" spans="1:4">
      <c r="A13" s="157" t="s">
        <v>690</v>
      </c>
      <c r="B13" s="107"/>
      <c r="C13" s="158"/>
      <c r="D13" s="158"/>
    </row>
    <row r="14" ht="18" customHeight="1" spans="1:1">
      <c r="A14" t="s">
        <v>905</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G27" sqref="G27"/>
    </sheetView>
  </sheetViews>
  <sheetFormatPr defaultColWidth="9" defaultRowHeight="14" outlineLevelCol="6"/>
  <cols>
    <col min="1" max="1" width="9.87272727272727" style="139" customWidth="1"/>
    <col min="2" max="2" width="38.7545454545455" style="139" customWidth="1"/>
    <col min="3" max="3" width="24.6272727272727" style="139" customWidth="1"/>
    <col min="4" max="16384" width="9" style="139"/>
  </cols>
  <sheetData>
    <row r="1" ht="18.5" spans="1:3">
      <c r="A1" s="126" t="s">
        <v>906</v>
      </c>
      <c r="B1" s="126"/>
      <c r="C1" s="126"/>
    </row>
    <row r="2" ht="25.5" customHeight="1" spans="1:3">
      <c r="A2" s="140" t="s">
        <v>907</v>
      </c>
      <c r="B2" s="140"/>
      <c r="C2" s="140"/>
    </row>
    <row r="3" ht="20.25" customHeight="1" spans="1:3">
      <c r="A3" s="128" t="s">
        <v>547</v>
      </c>
      <c r="B3" s="128"/>
      <c r="C3" s="128"/>
    </row>
    <row r="4" ht="14.25" customHeight="1" spans="1:3">
      <c r="A4" s="141"/>
      <c r="B4" s="141"/>
      <c r="C4" s="130" t="s">
        <v>42</v>
      </c>
    </row>
    <row r="5" ht="32.25" customHeight="1" spans="1:3">
      <c r="A5" s="142" t="s">
        <v>908</v>
      </c>
      <c r="B5" s="142"/>
      <c r="C5" s="143" t="s">
        <v>44</v>
      </c>
    </row>
    <row r="6" s="138" customFormat="1" ht="21" customHeight="1" spans="1:3">
      <c r="A6" s="144" t="s">
        <v>552</v>
      </c>
      <c r="B6" s="145"/>
      <c r="C6" s="146"/>
    </row>
    <row r="7" s="138" customFormat="1" ht="20.1" customHeight="1" spans="1:7">
      <c r="A7" s="147" t="s">
        <v>553</v>
      </c>
      <c r="B7" s="147"/>
      <c r="C7" s="148"/>
      <c r="G7" s="149"/>
    </row>
    <row r="8" s="138" customFormat="1" ht="20.1" customHeight="1" spans="1:3">
      <c r="A8" s="147" t="s">
        <v>554</v>
      </c>
      <c r="B8" s="147"/>
      <c r="C8" s="148"/>
    </row>
    <row r="9" ht="20.1" customHeight="1" spans="1:3">
      <c r="A9" s="147" t="s">
        <v>555</v>
      </c>
      <c r="B9" s="147"/>
      <c r="C9" s="148"/>
    </row>
    <row r="10" s="138" customFormat="1" ht="20.1" customHeight="1" spans="1:3">
      <c r="A10" s="147" t="s">
        <v>556</v>
      </c>
      <c r="B10" s="147"/>
      <c r="C10" s="148"/>
    </row>
    <row r="11" ht="20.1" customHeight="1" spans="1:3">
      <c r="A11" s="147" t="s">
        <v>557</v>
      </c>
      <c r="B11" s="147"/>
      <c r="C11" s="148"/>
    </row>
    <row r="12" ht="20.1" customHeight="1" spans="1:3">
      <c r="A12" s="147" t="s">
        <v>558</v>
      </c>
      <c r="B12" s="147"/>
      <c r="C12" s="148"/>
    </row>
    <row r="13" ht="20.1" customHeight="1" spans="1:3">
      <c r="A13" s="147" t="s">
        <v>559</v>
      </c>
      <c r="B13" s="147"/>
      <c r="C13" s="148"/>
    </row>
    <row r="14" ht="20.1" customHeight="1" spans="1:3">
      <c r="A14" s="147" t="s">
        <v>560</v>
      </c>
      <c r="B14" s="147"/>
      <c r="C14" s="148"/>
    </row>
    <row r="15" ht="20.1" customHeight="1" spans="1:3">
      <c r="A15" s="147" t="s">
        <v>561</v>
      </c>
      <c r="B15" s="147"/>
      <c r="C15" s="148"/>
    </row>
    <row r="16" ht="20.1" customHeight="1" spans="1:3">
      <c r="A16" s="147" t="s">
        <v>562</v>
      </c>
      <c r="B16" s="147"/>
      <c r="C16" s="148"/>
    </row>
    <row r="17" ht="20.1" customHeight="1" spans="1:3">
      <c r="A17" s="147" t="s">
        <v>563</v>
      </c>
      <c r="B17" s="147"/>
      <c r="C17" s="148"/>
    </row>
    <row r="18" s="138" customFormat="1" ht="20.1" customHeight="1" spans="1:3">
      <c r="A18" s="147" t="s">
        <v>564</v>
      </c>
      <c r="B18" s="147"/>
      <c r="C18" s="148"/>
    </row>
    <row r="19" s="138" customFormat="1" ht="20.1" customHeight="1" spans="1:3">
      <c r="A19" s="147" t="s">
        <v>565</v>
      </c>
      <c r="B19" s="147"/>
      <c r="C19" s="148"/>
    </row>
    <row r="20" s="138" customFormat="1" ht="20.1" customHeight="1" spans="1:3">
      <c r="A20" s="147" t="s">
        <v>566</v>
      </c>
      <c r="B20" s="147"/>
      <c r="C20" s="148"/>
    </row>
    <row r="21" s="138" customFormat="1" ht="20.1" customHeight="1" spans="1:3">
      <c r="A21" s="147" t="s">
        <v>567</v>
      </c>
      <c r="B21" s="147"/>
      <c r="C21" s="148"/>
    </row>
    <row r="22" s="138" customFormat="1" ht="20.1" customHeight="1" spans="1:3">
      <c r="A22" s="147" t="s">
        <v>568</v>
      </c>
      <c r="B22" s="147"/>
      <c r="C22" s="148"/>
    </row>
    <row r="23" s="138" customFormat="1" ht="20.1" customHeight="1" spans="1:7">
      <c r="A23" s="147" t="s">
        <v>569</v>
      </c>
      <c r="B23" s="147"/>
      <c r="C23" s="148"/>
      <c r="G23" s="150"/>
    </row>
    <row r="24" s="138" customFormat="1" ht="20.1" customHeight="1" spans="1:3">
      <c r="A24" s="147" t="s">
        <v>570</v>
      </c>
      <c r="B24" s="147"/>
      <c r="C24" s="148"/>
    </row>
    <row r="25" s="138" customFormat="1" ht="20.1" customHeight="1" spans="1:3">
      <c r="A25" s="147" t="s">
        <v>571</v>
      </c>
      <c r="B25" s="147"/>
      <c r="C25" s="148"/>
    </row>
    <row r="26" s="138" customFormat="1" ht="20.1" customHeight="1" spans="1:3">
      <c r="A26" s="147" t="s">
        <v>572</v>
      </c>
      <c r="B26" s="147"/>
      <c r="C26" s="148"/>
    </row>
    <row r="27" s="138" customFormat="1" ht="20.1" customHeight="1" spans="1:3">
      <c r="A27" s="147" t="s">
        <v>573</v>
      </c>
      <c r="B27" s="147"/>
      <c r="C27" s="148"/>
    </row>
    <row r="28" s="138" customFormat="1" ht="20.1" customHeight="1" spans="1:3">
      <c r="A28" s="147" t="s">
        <v>574</v>
      </c>
      <c r="B28" s="147"/>
      <c r="C28" s="148"/>
    </row>
    <row r="29" s="138" customFormat="1" ht="20.1" customHeight="1" spans="1:3">
      <c r="A29" s="147" t="s">
        <v>575</v>
      </c>
      <c r="B29" s="147"/>
      <c r="C29" s="148"/>
    </row>
    <row r="30" s="138" customFormat="1" ht="20.1" customHeight="1" spans="1:3">
      <c r="A30" s="147" t="s">
        <v>576</v>
      </c>
      <c r="B30" s="147"/>
      <c r="C30" s="148"/>
    </row>
    <row r="31" s="138" customFormat="1" ht="20.1" customHeight="1" spans="1:3">
      <c r="A31" s="147" t="s">
        <v>577</v>
      </c>
      <c r="B31" s="147"/>
      <c r="C31" s="148"/>
    </row>
    <row r="32" s="138" customFormat="1" ht="20.1" customHeight="1" spans="1:3">
      <c r="A32" s="147" t="s">
        <v>578</v>
      </c>
      <c r="B32" s="147"/>
      <c r="C32" s="148"/>
    </row>
    <row r="33" s="138" customFormat="1" ht="20.1" customHeight="1" spans="1:3">
      <c r="A33" s="147" t="s">
        <v>579</v>
      </c>
      <c r="B33" s="147"/>
      <c r="C33" s="151"/>
    </row>
    <row r="34" ht="30" customHeight="1" spans="1:3">
      <c r="A34" s="152" t="s">
        <v>856</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C24" sqref="C24"/>
    </sheetView>
  </sheetViews>
  <sheetFormatPr defaultColWidth="10" defaultRowHeight="14" outlineLevelCol="6"/>
  <cols>
    <col min="1" max="1" width="56.6272727272727" style="124" customWidth="1"/>
    <col min="2" max="2" width="20.1272727272727" style="125" customWidth="1"/>
    <col min="3" max="16384" width="10" style="125"/>
  </cols>
  <sheetData>
    <row r="1" ht="18.5" spans="1:2">
      <c r="A1" s="126" t="s">
        <v>909</v>
      </c>
      <c r="B1" s="126"/>
    </row>
    <row r="2" ht="23.5" spans="1:2">
      <c r="A2" s="127" t="s">
        <v>907</v>
      </c>
      <c r="B2" s="127"/>
    </row>
    <row r="3" spans="1:2">
      <c r="A3" s="128" t="s">
        <v>581</v>
      </c>
      <c r="B3" s="128"/>
    </row>
    <row r="4" ht="20.25" customHeight="1" spans="1:2">
      <c r="A4" s="129"/>
      <c r="B4" s="130" t="s">
        <v>42</v>
      </c>
    </row>
    <row r="5" ht="24" customHeight="1" spans="1:2">
      <c r="A5" s="131" t="s">
        <v>582</v>
      </c>
      <c r="B5" s="132" t="s">
        <v>44</v>
      </c>
    </row>
    <row r="6" ht="24" customHeight="1" spans="1:2">
      <c r="A6" s="133" t="s">
        <v>552</v>
      </c>
      <c r="B6" s="132"/>
    </row>
    <row r="7" ht="29.1" customHeight="1" spans="1:7">
      <c r="A7" s="134" t="s">
        <v>695</v>
      </c>
      <c r="B7" s="135"/>
      <c r="G7" s="136"/>
    </row>
    <row r="8" ht="29.1" customHeight="1" spans="1:2">
      <c r="A8" s="134" t="s">
        <v>696</v>
      </c>
      <c r="B8" s="135"/>
    </row>
    <row r="9" ht="29.1" customHeight="1" spans="1:2">
      <c r="A9" s="134" t="s">
        <v>697</v>
      </c>
      <c r="B9" s="135"/>
    </row>
    <row r="10" ht="29.1" customHeight="1" spans="1:2">
      <c r="A10" s="134" t="s">
        <v>698</v>
      </c>
      <c r="B10" s="135"/>
    </row>
    <row r="11" ht="29.1" customHeight="1" spans="1:2">
      <c r="A11" s="134" t="s">
        <v>699</v>
      </c>
      <c r="B11" s="135"/>
    </row>
    <row r="12" ht="29.1" customHeight="1" spans="1:2">
      <c r="A12" s="134" t="s">
        <v>700</v>
      </c>
      <c r="B12" s="135"/>
    </row>
    <row r="13" ht="29.1" customHeight="1" spans="1:2">
      <c r="A13" s="134" t="s">
        <v>701</v>
      </c>
      <c r="B13" s="135"/>
    </row>
    <row r="14" ht="29.1" customHeight="1" spans="1:2">
      <c r="A14" s="134" t="s">
        <v>702</v>
      </c>
      <c r="B14" s="135"/>
    </row>
    <row r="15" ht="29.1" customHeight="1" spans="1:2">
      <c r="A15" s="134" t="s">
        <v>910</v>
      </c>
      <c r="B15" s="135"/>
    </row>
    <row r="16" ht="30.95" customHeight="1" spans="1:2">
      <c r="A16" s="137" t="s">
        <v>874</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3" sqref="A3"/>
    </sheetView>
  </sheetViews>
  <sheetFormatPr defaultColWidth="12.7545454545455" defaultRowHeight="14" outlineLevelCol="6"/>
  <cols>
    <col min="1" max="1" width="29.6272727272727" style="89" customWidth="1"/>
    <col min="2" max="2" width="13.5" style="90" customWidth="1"/>
    <col min="3" max="3" width="35.5" style="91" customWidth="1"/>
    <col min="4" max="4" width="13.5" style="92" customWidth="1"/>
    <col min="5" max="5" width="9" style="89" customWidth="1"/>
    <col min="6" max="6" width="11.2545454545455" style="89" customWidth="1"/>
    <col min="7" max="250" width="9" style="89" customWidth="1"/>
    <col min="251" max="251" width="29.6272727272727" style="89" customWidth="1"/>
    <col min="252" max="252" width="12.7545454545455" style="89"/>
    <col min="253" max="253" width="29.7545454545455" style="89" customWidth="1"/>
    <col min="254" max="254" width="17" style="89" customWidth="1"/>
    <col min="255" max="255" width="37" style="89" customWidth="1"/>
    <col min="256" max="256" width="17.3727272727273" style="89" customWidth="1"/>
    <col min="257" max="506" width="9" style="89" customWidth="1"/>
    <col min="507" max="507" width="29.6272727272727" style="89" customWidth="1"/>
    <col min="508" max="508" width="12.7545454545455" style="89"/>
    <col min="509" max="509" width="29.7545454545455" style="89" customWidth="1"/>
    <col min="510" max="510" width="17" style="89" customWidth="1"/>
    <col min="511" max="511" width="37" style="89" customWidth="1"/>
    <col min="512" max="512" width="17.3727272727273" style="89" customWidth="1"/>
    <col min="513" max="762" width="9" style="89" customWidth="1"/>
    <col min="763" max="763" width="29.6272727272727" style="89" customWidth="1"/>
    <col min="764" max="764" width="12.7545454545455" style="89"/>
    <col min="765" max="765" width="29.7545454545455" style="89" customWidth="1"/>
    <col min="766" max="766" width="17" style="89" customWidth="1"/>
    <col min="767" max="767" width="37" style="89" customWidth="1"/>
    <col min="768" max="768" width="17.3727272727273" style="89" customWidth="1"/>
    <col min="769" max="1018" width="9" style="89" customWidth="1"/>
    <col min="1019" max="1019" width="29.6272727272727" style="89" customWidth="1"/>
    <col min="1020" max="1020" width="12.7545454545455" style="89"/>
    <col min="1021" max="1021" width="29.7545454545455" style="89" customWidth="1"/>
    <col min="1022" max="1022" width="17" style="89" customWidth="1"/>
    <col min="1023" max="1023" width="37" style="89" customWidth="1"/>
    <col min="1024" max="1024" width="17.3727272727273" style="89" customWidth="1"/>
    <col min="1025" max="1274" width="9" style="89" customWidth="1"/>
    <col min="1275" max="1275" width="29.6272727272727" style="89" customWidth="1"/>
    <col min="1276" max="1276" width="12.7545454545455" style="89"/>
    <col min="1277" max="1277" width="29.7545454545455" style="89" customWidth="1"/>
    <col min="1278" max="1278" width="17" style="89" customWidth="1"/>
    <col min="1279" max="1279" width="37" style="89" customWidth="1"/>
    <col min="1280" max="1280" width="17.3727272727273" style="89" customWidth="1"/>
    <col min="1281" max="1530" width="9" style="89" customWidth="1"/>
    <col min="1531" max="1531" width="29.6272727272727" style="89" customWidth="1"/>
    <col min="1532" max="1532" width="12.7545454545455" style="89"/>
    <col min="1533" max="1533" width="29.7545454545455" style="89" customWidth="1"/>
    <col min="1534" max="1534" width="17" style="89" customWidth="1"/>
    <col min="1535" max="1535" width="37" style="89" customWidth="1"/>
    <col min="1536" max="1536" width="17.3727272727273" style="89" customWidth="1"/>
    <col min="1537" max="1786" width="9" style="89" customWidth="1"/>
    <col min="1787" max="1787" width="29.6272727272727" style="89" customWidth="1"/>
    <col min="1788" max="1788" width="12.7545454545455" style="89"/>
    <col min="1789" max="1789" width="29.7545454545455" style="89" customWidth="1"/>
    <col min="1790" max="1790" width="17" style="89" customWidth="1"/>
    <col min="1791" max="1791" width="37" style="89" customWidth="1"/>
    <col min="1792" max="1792" width="17.3727272727273" style="89" customWidth="1"/>
    <col min="1793" max="2042" width="9" style="89" customWidth="1"/>
    <col min="2043" max="2043" width="29.6272727272727" style="89" customWidth="1"/>
    <col min="2044" max="2044" width="12.7545454545455" style="89"/>
    <col min="2045" max="2045" width="29.7545454545455" style="89" customWidth="1"/>
    <col min="2046" max="2046" width="17" style="89" customWidth="1"/>
    <col min="2047" max="2047" width="37" style="89" customWidth="1"/>
    <col min="2048" max="2048" width="17.3727272727273" style="89" customWidth="1"/>
    <col min="2049" max="2298" width="9" style="89" customWidth="1"/>
    <col min="2299" max="2299" width="29.6272727272727" style="89" customWidth="1"/>
    <col min="2300" max="2300" width="12.7545454545455" style="89"/>
    <col min="2301" max="2301" width="29.7545454545455" style="89" customWidth="1"/>
    <col min="2302" max="2302" width="17" style="89" customWidth="1"/>
    <col min="2303" max="2303" width="37" style="89" customWidth="1"/>
    <col min="2304" max="2304" width="17.3727272727273" style="89" customWidth="1"/>
    <col min="2305" max="2554" width="9" style="89" customWidth="1"/>
    <col min="2555" max="2555" width="29.6272727272727" style="89" customWidth="1"/>
    <col min="2556" max="2556" width="12.7545454545455" style="89"/>
    <col min="2557" max="2557" width="29.7545454545455" style="89" customWidth="1"/>
    <col min="2558" max="2558" width="17" style="89" customWidth="1"/>
    <col min="2559" max="2559" width="37" style="89" customWidth="1"/>
    <col min="2560" max="2560" width="17.3727272727273" style="89" customWidth="1"/>
    <col min="2561" max="2810" width="9" style="89" customWidth="1"/>
    <col min="2811" max="2811" width="29.6272727272727" style="89" customWidth="1"/>
    <col min="2812" max="2812" width="12.7545454545455" style="89"/>
    <col min="2813" max="2813" width="29.7545454545455" style="89" customWidth="1"/>
    <col min="2814" max="2814" width="17" style="89" customWidth="1"/>
    <col min="2815" max="2815" width="37" style="89" customWidth="1"/>
    <col min="2816" max="2816" width="17.3727272727273" style="89" customWidth="1"/>
    <col min="2817" max="3066" width="9" style="89" customWidth="1"/>
    <col min="3067" max="3067" width="29.6272727272727" style="89" customWidth="1"/>
    <col min="3068" max="3068" width="12.7545454545455" style="89"/>
    <col min="3069" max="3069" width="29.7545454545455" style="89" customWidth="1"/>
    <col min="3070" max="3070" width="17" style="89" customWidth="1"/>
    <col min="3071" max="3071" width="37" style="89" customWidth="1"/>
    <col min="3072" max="3072" width="17.3727272727273" style="89" customWidth="1"/>
    <col min="3073" max="3322" width="9" style="89" customWidth="1"/>
    <col min="3323" max="3323" width="29.6272727272727" style="89" customWidth="1"/>
    <col min="3324" max="3324" width="12.7545454545455" style="89"/>
    <col min="3325" max="3325" width="29.7545454545455" style="89" customWidth="1"/>
    <col min="3326" max="3326" width="17" style="89" customWidth="1"/>
    <col min="3327" max="3327" width="37" style="89" customWidth="1"/>
    <col min="3328" max="3328" width="17.3727272727273" style="89" customWidth="1"/>
    <col min="3329" max="3578" width="9" style="89" customWidth="1"/>
    <col min="3579" max="3579" width="29.6272727272727" style="89" customWidth="1"/>
    <col min="3580" max="3580" width="12.7545454545455" style="89"/>
    <col min="3581" max="3581" width="29.7545454545455" style="89" customWidth="1"/>
    <col min="3582" max="3582" width="17" style="89" customWidth="1"/>
    <col min="3583" max="3583" width="37" style="89" customWidth="1"/>
    <col min="3584" max="3584" width="17.3727272727273" style="89" customWidth="1"/>
    <col min="3585" max="3834" width="9" style="89" customWidth="1"/>
    <col min="3835" max="3835" width="29.6272727272727" style="89" customWidth="1"/>
    <col min="3836" max="3836" width="12.7545454545455" style="89"/>
    <col min="3837" max="3837" width="29.7545454545455" style="89" customWidth="1"/>
    <col min="3838" max="3838" width="17" style="89" customWidth="1"/>
    <col min="3839" max="3839" width="37" style="89" customWidth="1"/>
    <col min="3840" max="3840" width="17.3727272727273" style="89" customWidth="1"/>
    <col min="3841" max="4090" width="9" style="89" customWidth="1"/>
    <col min="4091" max="4091" width="29.6272727272727" style="89" customWidth="1"/>
    <col min="4092" max="4092" width="12.7545454545455" style="89"/>
    <col min="4093" max="4093" width="29.7545454545455" style="89" customWidth="1"/>
    <col min="4094" max="4094" width="17" style="89" customWidth="1"/>
    <col min="4095" max="4095" width="37" style="89" customWidth="1"/>
    <col min="4096" max="4096" width="17.3727272727273" style="89" customWidth="1"/>
    <col min="4097" max="4346" width="9" style="89" customWidth="1"/>
    <col min="4347" max="4347" width="29.6272727272727" style="89" customWidth="1"/>
    <col min="4348" max="4348" width="12.7545454545455" style="89"/>
    <col min="4349" max="4349" width="29.7545454545455" style="89" customWidth="1"/>
    <col min="4350" max="4350" width="17" style="89" customWidth="1"/>
    <col min="4351" max="4351" width="37" style="89" customWidth="1"/>
    <col min="4352" max="4352" width="17.3727272727273" style="89" customWidth="1"/>
    <col min="4353" max="4602" width="9" style="89" customWidth="1"/>
    <col min="4603" max="4603" width="29.6272727272727" style="89" customWidth="1"/>
    <col min="4604" max="4604" width="12.7545454545455" style="89"/>
    <col min="4605" max="4605" width="29.7545454545455" style="89" customWidth="1"/>
    <col min="4606" max="4606" width="17" style="89" customWidth="1"/>
    <col min="4607" max="4607" width="37" style="89" customWidth="1"/>
    <col min="4608" max="4608" width="17.3727272727273" style="89" customWidth="1"/>
    <col min="4609" max="4858" width="9" style="89" customWidth="1"/>
    <col min="4859" max="4859" width="29.6272727272727" style="89" customWidth="1"/>
    <col min="4860" max="4860" width="12.7545454545455" style="89"/>
    <col min="4861" max="4861" width="29.7545454545455" style="89" customWidth="1"/>
    <col min="4862" max="4862" width="17" style="89" customWidth="1"/>
    <col min="4863" max="4863" width="37" style="89" customWidth="1"/>
    <col min="4864" max="4864" width="17.3727272727273" style="89" customWidth="1"/>
    <col min="4865" max="5114" width="9" style="89" customWidth="1"/>
    <col min="5115" max="5115" width="29.6272727272727" style="89" customWidth="1"/>
    <col min="5116" max="5116" width="12.7545454545455" style="89"/>
    <col min="5117" max="5117" width="29.7545454545455" style="89" customWidth="1"/>
    <col min="5118" max="5118" width="17" style="89" customWidth="1"/>
    <col min="5119" max="5119" width="37" style="89" customWidth="1"/>
    <col min="5120" max="5120" width="17.3727272727273" style="89" customWidth="1"/>
    <col min="5121" max="5370" width="9" style="89" customWidth="1"/>
    <col min="5371" max="5371" width="29.6272727272727" style="89" customWidth="1"/>
    <col min="5372" max="5372" width="12.7545454545455" style="89"/>
    <col min="5373" max="5373" width="29.7545454545455" style="89" customWidth="1"/>
    <col min="5374" max="5374" width="17" style="89" customWidth="1"/>
    <col min="5375" max="5375" width="37" style="89" customWidth="1"/>
    <col min="5376" max="5376" width="17.3727272727273" style="89" customWidth="1"/>
    <col min="5377" max="5626" width="9" style="89" customWidth="1"/>
    <col min="5627" max="5627" width="29.6272727272727" style="89" customWidth="1"/>
    <col min="5628" max="5628" width="12.7545454545455" style="89"/>
    <col min="5629" max="5629" width="29.7545454545455" style="89" customWidth="1"/>
    <col min="5630" max="5630" width="17" style="89" customWidth="1"/>
    <col min="5631" max="5631" width="37" style="89" customWidth="1"/>
    <col min="5632" max="5632" width="17.3727272727273" style="89" customWidth="1"/>
    <col min="5633" max="5882" width="9" style="89" customWidth="1"/>
    <col min="5883" max="5883" width="29.6272727272727" style="89" customWidth="1"/>
    <col min="5884" max="5884" width="12.7545454545455" style="89"/>
    <col min="5885" max="5885" width="29.7545454545455" style="89" customWidth="1"/>
    <col min="5886" max="5886" width="17" style="89" customWidth="1"/>
    <col min="5887" max="5887" width="37" style="89" customWidth="1"/>
    <col min="5888" max="5888" width="17.3727272727273" style="89" customWidth="1"/>
    <col min="5889" max="6138" width="9" style="89" customWidth="1"/>
    <col min="6139" max="6139" width="29.6272727272727" style="89" customWidth="1"/>
    <col min="6140" max="6140" width="12.7545454545455" style="89"/>
    <col min="6141" max="6141" width="29.7545454545455" style="89" customWidth="1"/>
    <col min="6142" max="6142" width="17" style="89" customWidth="1"/>
    <col min="6143" max="6143" width="37" style="89" customWidth="1"/>
    <col min="6144" max="6144" width="17.3727272727273" style="89" customWidth="1"/>
    <col min="6145" max="6394" width="9" style="89" customWidth="1"/>
    <col min="6395" max="6395" width="29.6272727272727" style="89" customWidth="1"/>
    <col min="6396" max="6396" width="12.7545454545455" style="89"/>
    <col min="6397" max="6397" width="29.7545454545455" style="89" customWidth="1"/>
    <col min="6398" max="6398" width="17" style="89" customWidth="1"/>
    <col min="6399" max="6399" width="37" style="89" customWidth="1"/>
    <col min="6400" max="6400" width="17.3727272727273" style="89" customWidth="1"/>
    <col min="6401" max="6650" width="9" style="89" customWidth="1"/>
    <col min="6651" max="6651" width="29.6272727272727" style="89" customWidth="1"/>
    <col min="6652" max="6652" width="12.7545454545455" style="89"/>
    <col min="6653" max="6653" width="29.7545454545455" style="89" customWidth="1"/>
    <col min="6654" max="6654" width="17" style="89" customWidth="1"/>
    <col min="6655" max="6655" width="37" style="89" customWidth="1"/>
    <col min="6656" max="6656" width="17.3727272727273" style="89" customWidth="1"/>
    <col min="6657" max="6906" width="9" style="89" customWidth="1"/>
    <col min="6907" max="6907" width="29.6272727272727" style="89" customWidth="1"/>
    <col min="6908" max="6908" width="12.7545454545455" style="89"/>
    <col min="6909" max="6909" width="29.7545454545455" style="89" customWidth="1"/>
    <col min="6910" max="6910" width="17" style="89" customWidth="1"/>
    <col min="6911" max="6911" width="37" style="89" customWidth="1"/>
    <col min="6912" max="6912" width="17.3727272727273" style="89" customWidth="1"/>
    <col min="6913" max="7162" width="9" style="89" customWidth="1"/>
    <col min="7163" max="7163" width="29.6272727272727" style="89" customWidth="1"/>
    <col min="7164" max="7164" width="12.7545454545455" style="89"/>
    <col min="7165" max="7165" width="29.7545454545455" style="89" customWidth="1"/>
    <col min="7166" max="7166" width="17" style="89" customWidth="1"/>
    <col min="7167" max="7167" width="37" style="89" customWidth="1"/>
    <col min="7168" max="7168" width="17.3727272727273" style="89" customWidth="1"/>
    <col min="7169" max="7418" width="9" style="89" customWidth="1"/>
    <col min="7419" max="7419" width="29.6272727272727" style="89" customWidth="1"/>
    <col min="7420" max="7420" width="12.7545454545455" style="89"/>
    <col min="7421" max="7421" width="29.7545454545455" style="89" customWidth="1"/>
    <col min="7422" max="7422" width="17" style="89" customWidth="1"/>
    <col min="7423" max="7423" width="37" style="89" customWidth="1"/>
    <col min="7424" max="7424" width="17.3727272727273" style="89" customWidth="1"/>
    <col min="7425" max="7674" width="9" style="89" customWidth="1"/>
    <col min="7675" max="7675" width="29.6272727272727" style="89" customWidth="1"/>
    <col min="7676" max="7676" width="12.7545454545455" style="89"/>
    <col min="7677" max="7677" width="29.7545454545455" style="89" customWidth="1"/>
    <col min="7678" max="7678" width="17" style="89" customWidth="1"/>
    <col min="7679" max="7679" width="37" style="89" customWidth="1"/>
    <col min="7680" max="7680" width="17.3727272727273" style="89" customWidth="1"/>
    <col min="7681" max="7930" width="9" style="89" customWidth="1"/>
    <col min="7931" max="7931" width="29.6272727272727" style="89" customWidth="1"/>
    <col min="7932" max="7932" width="12.7545454545455" style="89"/>
    <col min="7933" max="7933" width="29.7545454545455" style="89" customWidth="1"/>
    <col min="7934" max="7934" width="17" style="89" customWidth="1"/>
    <col min="7935" max="7935" width="37" style="89" customWidth="1"/>
    <col min="7936" max="7936" width="17.3727272727273" style="89" customWidth="1"/>
    <col min="7937" max="8186" width="9" style="89" customWidth="1"/>
    <col min="8187" max="8187" width="29.6272727272727" style="89" customWidth="1"/>
    <col min="8188" max="8188" width="12.7545454545455" style="89"/>
    <col min="8189" max="8189" width="29.7545454545455" style="89" customWidth="1"/>
    <col min="8190" max="8190" width="17" style="89" customWidth="1"/>
    <col min="8191" max="8191" width="37" style="89" customWidth="1"/>
    <col min="8192" max="8192" width="17.3727272727273" style="89" customWidth="1"/>
    <col min="8193" max="8442" width="9" style="89" customWidth="1"/>
    <col min="8443" max="8443" width="29.6272727272727" style="89" customWidth="1"/>
    <col min="8444" max="8444" width="12.7545454545455" style="89"/>
    <col min="8445" max="8445" width="29.7545454545455" style="89" customWidth="1"/>
    <col min="8446" max="8446" width="17" style="89" customWidth="1"/>
    <col min="8447" max="8447" width="37" style="89" customWidth="1"/>
    <col min="8448" max="8448" width="17.3727272727273" style="89" customWidth="1"/>
    <col min="8449" max="8698" width="9" style="89" customWidth="1"/>
    <col min="8699" max="8699" width="29.6272727272727" style="89" customWidth="1"/>
    <col min="8700" max="8700" width="12.7545454545455" style="89"/>
    <col min="8701" max="8701" width="29.7545454545455" style="89" customWidth="1"/>
    <col min="8702" max="8702" width="17" style="89" customWidth="1"/>
    <col min="8703" max="8703" width="37" style="89" customWidth="1"/>
    <col min="8704" max="8704" width="17.3727272727273" style="89" customWidth="1"/>
    <col min="8705" max="8954" width="9" style="89" customWidth="1"/>
    <col min="8955" max="8955" width="29.6272727272727" style="89" customWidth="1"/>
    <col min="8956" max="8956" width="12.7545454545455" style="89"/>
    <col min="8957" max="8957" width="29.7545454545455" style="89" customWidth="1"/>
    <col min="8958" max="8958" width="17" style="89" customWidth="1"/>
    <col min="8959" max="8959" width="37" style="89" customWidth="1"/>
    <col min="8960" max="8960" width="17.3727272727273" style="89" customWidth="1"/>
    <col min="8961" max="9210" width="9" style="89" customWidth="1"/>
    <col min="9211" max="9211" width="29.6272727272727" style="89" customWidth="1"/>
    <col min="9212" max="9212" width="12.7545454545455" style="89"/>
    <col min="9213" max="9213" width="29.7545454545455" style="89" customWidth="1"/>
    <col min="9214" max="9214" width="17" style="89" customWidth="1"/>
    <col min="9215" max="9215" width="37" style="89" customWidth="1"/>
    <col min="9216" max="9216" width="17.3727272727273" style="89" customWidth="1"/>
    <col min="9217" max="9466" width="9" style="89" customWidth="1"/>
    <col min="9467" max="9467" width="29.6272727272727" style="89" customWidth="1"/>
    <col min="9468" max="9468" width="12.7545454545455" style="89"/>
    <col min="9469" max="9469" width="29.7545454545455" style="89" customWidth="1"/>
    <col min="9470" max="9470" width="17" style="89" customWidth="1"/>
    <col min="9471" max="9471" width="37" style="89" customWidth="1"/>
    <col min="9472" max="9472" width="17.3727272727273" style="89" customWidth="1"/>
    <col min="9473" max="9722" width="9" style="89" customWidth="1"/>
    <col min="9723" max="9723" width="29.6272727272727" style="89" customWidth="1"/>
    <col min="9724" max="9724" width="12.7545454545455" style="89"/>
    <col min="9725" max="9725" width="29.7545454545455" style="89" customWidth="1"/>
    <col min="9726" max="9726" width="17" style="89" customWidth="1"/>
    <col min="9727" max="9727" width="37" style="89" customWidth="1"/>
    <col min="9728" max="9728" width="17.3727272727273" style="89" customWidth="1"/>
    <col min="9729" max="9978" width="9" style="89" customWidth="1"/>
    <col min="9979" max="9979" width="29.6272727272727" style="89" customWidth="1"/>
    <col min="9980" max="9980" width="12.7545454545455" style="89"/>
    <col min="9981" max="9981" width="29.7545454545455" style="89" customWidth="1"/>
    <col min="9982" max="9982" width="17" style="89" customWidth="1"/>
    <col min="9983" max="9983" width="37" style="89" customWidth="1"/>
    <col min="9984" max="9984" width="17.3727272727273" style="89" customWidth="1"/>
    <col min="9985" max="10234" width="9" style="89" customWidth="1"/>
    <col min="10235" max="10235" width="29.6272727272727" style="89" customWidth="1"/>
    <col min="10236" max="10236" width="12.7545454545455" style="89"/>
    <col min="10237" max="10237" width="29.7545454545455" style="89" customWidth="1"/>
    <col min="10238" max="10238" width="17" style="89" customWidth="1"/>
    <col min="10239" max="10239" width="37" style="89" customWidth="1"/>
    <col min="10240" max="10240" width="17.3727272727273" style="89" customWidth="1"/>
    <col min="10241" max="10490" width="9" style="89" customWidth="1"/>
    <col min="10491" max="10491" width="29.6272727272727" style="89" customWidth="1"/>
    <col min="10492" max="10492" width="12.7545454545455" style="89"/>
    <col min="10493" max="10493" width="29.7545454545455" style="89" customWidth="1"/>
    <col min="10494" max="10494" width="17" style="89" customWidth="1"/>
    <col min="10495" max="10495" width="37" style="89" customWidth="1"/>
    <col min="10496" max="10496" width="17.3727272727273" style="89" customWidth="1"/>
    <col min="10497" max="10746" width="9" style="89" customWidth="1"/>
    <col min="10747" max="10747" width="29.6272727272727" style="89" customWidth="1"/>
    <col min="10748" max="10748" width="12.7545454545455" style="89"/>
    <col min="10749" max="10749" width="29.7545454545455" style="89" customWidth="1"/>
    <col min="10750" max="10750" width="17" style="89" customWidth="1"/>
    <col min="10751" max="10751" width="37" style="89" customWidth="1"/>
    <col min="10752" max="10752" width="17.3727272727273" style="89" customWidth="1"/>
    <col min="10753" max="11002" width="9" style="89" customWidth="1"/>
    <col min="11003" max="11003" width="29.6272727272727" style="89" customWidth="1"/>
    <col min="11004" max="11004" width="12.7545454545455" style="89"/>
    <col min="11005" max="11005" width="29.7545454545455" style="89" customWidth="1"/>
    <col min="11006" max="11006" width="17" style="89" customWidth="1"/>
    <col min="11007" max="11007" width="37" style="89" customWidth="1"/>
    <col min="11008" max="11008" width="17.3727272727273" style="89" customWidth="1"/>
    <col min="11009" max="11258" width="9" style="89" customWidth="1"/>
    <col min="11259" max="11259" width="29.6272727272727" style="89" customWidth="1"/>
    <col min="11260" max="11260" width="12.7545454545455" style="89"/>
    <col min="11261" max="11261" width="29.7545454545455" style="89" customWidth="1"/>
    <col min="11262" max="11262" width="17" style="89" customWidth="1"/>
    <col min="11263" max="11263" width="37" style="89" customWidth="1"/>
    <col min="11264" max="11264" width="17.3727272727273" style="89" customWidth="1"/>
    <col min="11265" max="11514" width="9" style="89" customWidth="1"/>
    <col min="11515" max="11515" width="29.6272727272727" style="89" customWidth="1"/>
    <col min="11516" max="11516" width="12.7545454545455" style="89"/>
    <col min="11517" max="11517" width="29.7545454545455" style="89" customWidth="1"/>
    <col min="11518" max="11518" width="17" style="89" customWidth="1"/>
    <col min="11519" max="11519" width="37" style="89" customWidth="1"/>
    <col min="11520" max="11520" width="17.3727272727273" style="89" customWidth="1"/>
    <col min="11521" max="11770" width="9" style="89" customWidth="1"/>
    <col min="11771" max="11771" width="29.6272727272727" style="89" customWidth="1"/>
    <col min="11772" max="11772" width="12.7545454545455" style="89"/>
    <col min="11773" max="11773" width="29.7545454545455" style="89" customWidth="1"/>
    <col min="11774" max="11774" width="17" style="89" customWidth="1"/>
    <col min="11775" max="11775" width="37" style="89" customWidth="1"/>
    <col min="11776" max="11776" width="17.3727272727273" style="89" customWidth="1"/>
    <col min="11777" max="12026" width="9" style="89" customWidth="1"/>
    <col min="12027" max="12027" width="29.6272727272727" style="89" customWidth="1"/>
    <col min="12028" max="12028" width="12.7545454545455" style="89"/>
    <col min="12029" max="12029" width="29.7545454545455" style="89" customWidth="1"/>
    <col min="12030" max="12030" width="17" style="89" customWidth="1"/>
    <col min="12031" max="12031" width="37" style="89" customWidth="1"/>
    <col min="12032" max="12032" width="17.3727272727273" style="89" customWidth="1"/>
    <col min="12033" max="12282" width="9" style="89" customWidth="1"/>
    <col min="12283" max="12283" width="29.6272727272727" style="89" customWidth="1"/>
    <col min="12284" max="12284" width="12.7545454545455" style="89"/>
    <col min="12285" max="12285" width="29.7545454545455" style="89" customWidth="1"/>
    <col min="12286" max="12286" width="17" style="89" customWidth="1"/>
    <col min="12287" max="12287" width="37" style="89" customWidth="1"/>
    <col min="12288" max="12288" width="17.3727272727273" style="89" customWidth="1"/>
    <col min="12289" max="12538" width="9" style="89" customWidth="1"/>
    <col min="12539" max="12539" width="29.6272727272727" style="89" customWidth="1"/>
    <col min="12540" max="12540" width="12.7545454545455" style="89"/>
    <col min="12541" max="12541" width="29.7545454545455" style="89" customWidth="1"/>
    <col min="12542" max="12542" width="17" style="89" customWidth="1"/>
    <col min="12543" max="12543" width="37" style="89" customWidth="1"/>
    <col min="12544" max="12544" width="17.3727272727273" style="89" customWidth="1"/>
    <col min="12545" max="12794" width="9" style="89" customWidth="1"/>
    <col min="12795" max="12795" width="29.6272727272727" style="89" customWidth="1"/>
    <col min="12796" max="12796" width="12.7545454545455" style="89"/>
    <col min="12797" max="12797" width="29.7545454545455" style="89" customWidth="1"/>
    <col min="12798" max="12798" width="17" style="89" customWidth="1"/>
    <col min="12799" max="12799" width="37" style="89" customWidth="1"/>
    <col min="12800" max="12800" width="17.3727272727273" style="89" customWidth="1"/>
    <col min="12801" max="13050" width="9" style="89" customWidth="1"/>
    <col min="13051" max="13051" width="29.6272727272727" style="89" customWidth="1"/>
    <col min="13052" max="13052" width="12.7545454545455" style="89"/>
    <col min="13053" max="13053" width="29.7545454545455" style="89" customWidth="1"/>
    <col min="13054" max="13054" width="17" style="89" customWidth="1"/>
    <col min="13055" max="13055" width="37" style="89" customWidth="1"/>
    <col min="13056" max="13056" width="17.3727272727273" style="89" customWidth="1"/>
    <col min="13057" max="13306" width="9" style="89" customWidth="1"/>
    <col min="13307" max="13307" width="29.6272727272727" style="89" customWidth="1"/>
    <col min="13308" max="13308" width="12.7545454545455" style="89"/>
    <col min="13309" max="13309" width="29.7545454545455" style="89" customWidth="1"/>
    <col min="13310" max="13310" width="17" style="89" customWidth="1"/>
    <col min="13311" max="13311" width="37" style="89" customWidth="1"/>
    <col min="13312" max="13312" width="17.3727272727273" style="89" customWidth="1"/>
    <col min="13313" max="13562" width="9" style="89" customWidth="1"/>
    <col min="13563" max="13563" width="29.6272727272727" style="89" customWidth="1"/>
    <col min="13564" max="13564" width="12.7545454545455" style="89"/>
    <col min="13565" max="13565" width="29.7545454545455" style="89" customWidth="1"/>
    <col min="13566" max="13566" width="17" style="89" customWidth="1"/>
    <col min="13567" max="13567" width="37" style="89" customWidth="1"/>
    <col min="13568" max="13568" width="17.3727272727273" style="89" customWidth="1"/>
    <col min="13569" max="13818" width="9" style="89" customWidth="1"/>
    <col min="13819" max="13819" width="29.6272727272727" style="89" customWidth="1"/>
    <col min="13820" max="13820" width="12.7545454545455" style="89"/>
    <col min="13821" max="13821" width="29.7545454545455" style="89" customWidth="1"/>
    <col min="13822" max="13822" width="17" style="89" customWidth="1"/>
    <col min="13823" max="13823" width="37" style="89" customWidth="1"/>
    <col min="13824" max="13824" width="17.3727272727273" style="89" customWidth="1"/>
    <col min="13825" max="14074" width="9" style="89" customWidth="1"/>
    <col min="14075" max="14075" width="29.6272727272727" style="89" customWidth="1"/>
    <col min="14076" max="14076" width="12.7545454545455" style="89"/>
    <col min="14077" max="14077" width="29.7545454545455" style="89" customWidth="1"/>
    <col min="14078" max="14078" width="17" style="89" customWidth="1"/>
    <col min="14079" max="14079" width="37" style="89" customWidth="1"/>
    <col min="14080" max="14080" width="17.3727272727273" style="89" customWidth="1"/>
    <col min="14081" max="14330" width="9" style="89" customWidth="1"/>
    <col min="14331" max="14331" width="29.6272727272727" style="89" customWidth="1"/>
    <col min="14332" max="14332" width="12.7545454545455" style="89"/>
    <col min="14333" max="14333" width="29.7545454545455" style="89" customWidth="1"/>
    <col min="14334" max="14334" width="17" style="89" customWidth="1"/>
    <col min="14335" max="14335" width="37" style="89" customWidth="1"/>
    <col min="14336" max="14336" width="17.3727272727273" style="89" customWidth="1"/>
    <col min="14337" max="14586" width="9" style="89" customWidth="1"/>
    <col min="14587" max="14587" width="29.6272727272727" style="89" customWidth="1"/>
    <col min="14588" max="14588" width="12.7545454545455" style="89"/>
    <col min="14589" max="14589" width="29.7545454545455" style="89" customWidth="1"/>
    <col min="14590" max="14590" width="17" style="89" customWidth="1"/>
    <col min="14591" max="14591" width="37" style="89" customWidth="1"/>
    <col min="14592" max="14592" width="17.3727272727273" style="89" customWidth="1"/>
    <col min="14593" max="14842" width="9" style="89" customWidth="1"/>
    <col min="14843" max="14843" width="29.6272727272727" style="89" customWidth="1"/>
    <col min="14844" max="14844" width="12.7545454545455" style="89"/>
    <col min="14845" max="14845" width="29.7545454545455" style="89" customWidth="1"/>
    <col min="14846" max="14846" width="17" style="89" customWidth="1"/>
    <col min="14847" max="14847" width="37" style="89" customWidth="1"/>
    <col min="14848" max="14848" width="17.3727272727273" style="89" customWidth="1"/>
    <col min="14849" max="15098" width="9" style="89" customWidth="1"/>
    <col min="15099" max="15099" width="29.6272727272727" style="89" customWidth="1"/>
    <col min="15100" max="15100" width="12.7545454545455" style="89"/>
    <col min="15101" max="15101" width="29.7545454545455" style="89" customWidth="1"/>
    <col min="15102" max="15102" width="17" style="89" customWidth="1"/>
    <col min="15103" max="15103" width="37" style="89" customWidth="1"/>
    <col min="15104" max="15104" width="17.3727272727273" style="89" customWidth="1"/>
    <col min="15105" max="15354" width="9" style="89" customWidth="1"/>
    <col min="15355" max="15355" width="29.6272727272727" style="89" customWidth="1"/>
    <col min="15356" max="15356" width="12.7545454545455" style="89"/>
    <col min="15357" max="15357" width="29.7545454545455" style="89" customWidth="1"/>
    <col min="15358" max="15358" width="17" style="89" customWidth="1"/>
    <col min="15359" max="15359" width="37" style="89" customWidth="1"/>
    <col min="15360" max="15360" width="17.3727272727273" style="89" customWidth="1"/>
    <col min="15361" max="15610" width="9" style="89" customWidth="1"/>
    <col min="15611" max="15611" width="29.6272727272727" style="89" customWidth="1"/>
    <col min="15612" max="15612" width="12.7545454545455" style="89"/>
    <col min="15613" max="15613" width="29.7545454545455" style="89" customWidth="1"/>
    <col min="15614" max="15614" width="17" style="89" customWidth="1"/>
    <col min="15615" max="15615" width="37" style="89" customWidth="1"/>
    <col min="15616" max="15616" width="17.3727272727273" style="89" customWidth="1"/>
    <col min="15617" max="15866" width="9" style="89" customWidth="1"/>
    <col min="15867" max="15867" width="29.6272727272727" style="89" customWidth="1"/>
    <col min="15868" max="15868" width="12.7545454545455" style="89"/>
    <col min="15869" max="15869" width="29.7545454545455" style="89" customWidth="1"/>
    <col min="15870" max="15870" width="17" style="89" customWidth="1"/>
    <col min="15871" max="15871" width="37" style="89" customWidth="1"/>
    <col min="15872" max="15872" width="17.3727272727273" style="89" customWidth="1"/>
    <col min="15873" max="16122" width="9" style="89" customWidth="1"/>
    <col min="16123" max="16123" width="29.6272727272727" style="89" customWidth="1"/>
    <col min="16124" max="16124" width="12.7545454545455" style="89"/>
    <col min="16125" max="16125" width="29.7545454545455" style="89" customWidth="1"/>
    <col min="16126" max="16126" width="17" style="89" customWidth="1"/>
    <col min="16127" max="16127" width="37" style="89" customWidth="1"/>
    <col min="16128" max="16128" width="17.3727272727273" style="89" customWidth="1"/>
    <col min="16129" max="16378" width="9" style="89" customWidth="1"/>
    <col min="16379" max="16379" width="29.6272727272727" style="89" customWidth="1"/>
    <col min="16380" max="16384" width="12.7545454545455" style="89"/>
  </cols>
  <sheetData>
    <row r="1" ht="18.5" spans="1:4">
      <c r="A1" s="46" t="s">
        <v>911</v>
      </c>
      <c r="B1" s="46"/>
      <c r="C1" s="93"/>
      <c r="D1" s="94"/>
    </row>
    <row r="2" ht="30" customHeight="1" spans="1:4">
      <c r="A2" s="67" t="s">
        <v>912</v>
      </c>
      <c r="B2" s="67"/>
      <c r="C2" s="67"/>
      <c r="D2" s="67"/>
    </row>
    <row r="3" s="88" customFormat="1" ht="21.95" customHeight="1" spans="1:4">
      <c r="A3" s="95"/>
      <c r="B3" s="96"/>
      <c r="C3" s="97"/>
      <c r="D3" s="98" t="s">
        <v>42</v>
      </c>
    </row>
    <row r="4" s="88" customFormat="1" ht="24" customHeight="1" spans="1:4">
      <c r="A4" s="99" t="s">
        <v>607</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708</v>
      </c>
      <c r="B7" s="107"/>
      <c r="C7" s="108" t="s">
        <v>709</v>
      </c>
      <c r="D7" s="78"/>
      <c r="E7" s="109"/>
      <c r="G7" s="110"/>
    </row>
    <row r="8" s="88" customFormat="1" ht="20.1" customHeight="1" spans="1:5">
      <c r="A8" s="106" t="s">
        <v>710</v>
      </c>
      <c r="B8" s="78"/>
      <c r="C8" s="111" t="s">
        <v>913</v>
      </c>
      <c r="D8" s="78"/>
      <c r="E8" s="109"/>
    </row>
    <row r="9" s="88" customFormat="1" ht="20.1" customHeight="1" spans="1:4">
      <c r="A9" s="106" t="s">
        <v>712</v>
      </c>
      <c r="B9" s="78"/>
      <c r="C9" s="111" t="s">
        <v>914</v>
      </c>
      <c r="D9" s="78"/>
    </row>
    <row r="10" s="88" customFormat="1" ht="20.1" customHeight="1" spans="1:4">
      <c r="A10" s="106" t="s">
        <v>714</v>
      </c>
      <c r="B10" s="78"/>
      <c r="C10" s="111" t="s">
        <v>915</v>
      </c>
      <c r="D10" s="78"/>
    </row>
    <row r="11" s="88" customFormat="1" ht="20.1" customHeight="1" spans="1:6">
      <c r="A11" s="112"/>
      <c r="B11" s="113"/>
      <c r="C11" s="108" t="s">
        <v>717</v>
      </c>
      <c r="D11" s="78"/>
      <c r="E11" s="109"/>
      <c r="F11" s="114"/>
    </row>
    <row r="12" s="88" customFormat="1" ht="20.1" customHeight="1" spans="1:6">
      <c r="A12" s="115"/>
      <c r="B12" s="113"/>
      <c r="C12" s="111" t="s">
        <v>718</v>
      </c>
      <c r="D12" s="78"/>
      <c r="F12" s="114"/>
    </row>
    <row r="13" s="88" customFormat="1" ht="20.1" customHeight="1" spans="1:6">
      <c r="A13" s="115"/>
      <c r="B13" s="113"/>
      <c r="C13" s="111" t="s">
        <v>916</v>
      </c>
      <c r="D13" s="78"/>
      <c r="F13" s="114"/>
    </row>
    <row r="14" s="88" customFormat="1" ht="20.1" customHeight="1" spans="1:6">
      <c r="A14" s="116"/>
      <c r="B14" s="117"/>
      <c r="C14" s="108" t="s">
        <v>917</v>
      </c>
      <c r="D14" s="78"/>
      <c r="F14" s="114"/>
    </row>
    <row r="15" s="88" customFormat="1" ht="20.1" customHeight="1" spans="1:4">
      <c r="A15" s="116"/>
      <c r="B15" s="117"/>
      <c r="C15" s="111" t="s">
        <v>918</v>
      </c>
      <c r="D15" s="78"/>
    </row>
    <row r="16" s="88" customFormat="1" ht="20.1" customHeight="1" spans="1:4">
      <c r="A16" s="118"/>
      <c r="B16" s="113"/>
      <c r="C16" s="119" t="s">
        <v>919</v>
      </c>
      <c r="D16" s="78"/>
    </row>
    <row r="17" s="88" customFormat="1" ht="20.1" customHeight="1" spans="1:4">
      <c r="A17" s="118"/>
      <c r="B17" s="113"/>
      <c r="C17" s="108" t="s">
        <v>722</v>
      </c>
      <c r="D17" s="78"/>
    </row>
    <row r="18" s="88" customFormat="1" ht="20.1" customHeight="1" spans="1:4">
      <c r="A18" s="118"/>
      <c r="B18" s="113"/>
      <c r="C18" s="111" t="s">
        <v>920</v>
      </c>
      <c r="D18" s="78"/>
    </row>
    <row r="19" s="88" customFormat="1" ht="20.1" customHeight="1" spans="1:5">
      <c r="A19" s="120" t="s">
        <v>102</v>
      </c>
      <c r="B19" s="121">
        <f>B20</f>
        <v>0</v>
      </c>
      <c r="C19" s="120" t="s">
        <v>103</v>
      </c>
      <c r="D19" s="102"/>
      <c r="E19" s="122"/>
    </row>
    <row r="20" s="88" customFormat="1" ht="20.1" customHeight="1" spans="1:4">
      <c r="A20" s="106" t="s">
        <v>921</v>
      </c>
      <c r="B20" s="78"/>
      <c r="C20" s="106" t="s">
        <v>922</v>
      </c>
      <c r="D20" s="107"/>
    </row>
    <row r="21" ht="59.25" customHeight="1" spans="1:4">
      <c r="A21" s="123" t="s">
        <v>923</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17" sqref="A17:D17"/>
    </sheetView>
  </sheetViews>
  <sheetFormatPr defaultColWidth="9" defaultRowHeight="15" outlineLevelCol="6"/>
  <cols>
    <col min="1" max="1" width="38.1272727272727" style="65" customWidth="1"/>
    <col min="2" max="2" width="10.1272727272727" style="66" customWidth="1"/>
    <col min="3" max="3" width="40.3727272727273" style="66" customWidth="1"/>
    <col min="4" max="4" width="9.62727272727273" style="66" customWidth="1"/>
    <col min="5" max="247" width="9" style="66"/>
    <col min="248" max="248" width="36.7545454545455" style="66" customWidth="1"/>
    <col min="249" max="249" width="11.6272727272727" style="66" customWidth="1"/>
    <col min="250" max="250" width="8.12727272727273" style="66" customWidth="1"/>
    <col min="251" max="251" width="36.5" style="66" customWidth="1"/>
    <col min="252" max="252" width="10.7545454545455" style="66" customWidth="1"/>
    <col min="253" max="253" width="8.12727272727273" style="66" customWidth="1"/>
    <col min="254" max="254" width="9.12727272727273" style="66" customWidth="1"/>
    <col min="255" max="258" width="9" style="66" hidden="1" customWidth="1"/>
    <col min="259" max="503" width="9" style="66"/>
    <col min="504" max="504" width="36.7545454545455" style="66" customWidth="1"/>
    <col min="505" max="505" width="11.6272727272727" style="66" customWidth="1"/>
    <col min="506" max="506" width="8.12727272727273" style="66" customWidth="1"/>
    <col min="507" max="507" width="36.5" style="66" customWidth="1"/>
    <col min="508" max="508" width="10.7545454545455" style="66" customWidth="1"/>
    <col min="509" max="509" width="8.12727272727273" style="66" customWidth="1"/>
    <col min="510" max="510" width="9.12727272727273" style="66" customWidth="1"/>
    <col min="511" max="514" width="9" style="66" hidden="1" customWidth="1"/>
    <col min="515" max="759" width="9" style="66"/>
    <col min="760" max="760" width="36.7545454545455" style="66" customWidth="1"/>
    <col min="761" max="761" width="11.6272727272727" style="66" customWidth="1"/>
    <col min="762" max="762" width="8.12727272727273" style="66" customWidth="1"/>
    <col min="763" max="763" width="36.5" style="66" customWidth="1"/>
    <col min="764" max="764" width="10.7545454545455" style="66" customWidth="1"/>
    <col min="765" max="765" width="8.12727272727273" style="66" customWidth="1"/>
    <col min="766" max="766" width="9.12727272727273" style="66" customWidth="1"/>
    <col min="767" max="770" width="9" style="66" hidden="1" customWidth="1"/>
    <col min="771" max="1015" width="9" style="66"/>
    <col min="1016" max="1016" width="36.7545454545455" style="66" customWidth="1"/>
    <col min="1017" max="1017" width="11.6272727272727" style="66" customWidth="1"/>
    <col min="1018" max="1018" width="8.12727272727273" style="66" customWidth="1"/>
    <col min="1019" max="1019" width="36.5" style="66" customWidth="1"/>
    <col min="1020" max="1020" width="10.7545454545455" style="66" customWidth="1"/>
    <col min="1021" max="1021" width="8.12727272727273" style="66" customWidth="1"/>
    <col min="1022" max="1022" width="9.12727272727273" style="66" customWidth="1"/>
    <col min="1023" max="1026" width="9" style="66" hidden="1" customWidth="1"/>
    <col min="1027" max="1271" width="9" style="66"/>
    <col min="1272" max="1272" width="36.7545454545455" style="66" customWidth="1"/>
    <col min="1273" max="1273" width="11.6272727272727" style="66" customWidth="1"/>
    <col min="1274" max="1274" width="8.12727272727273" style="66" customWidth="1"/>
    <col min="1275" max="1275" width="36.5" style="66" customWidth="1"/>
    <col min="1276" max="1276" width="10.7545454545455" style="66" customWidth="1"/>
    <col min="1277" max="1277" width="8.12727272727273" style="66" customWidth="1"/>
    <col min="1278" max="1278" width="9.12727272727273" style="66" customWidth="1"/>
    <col min="1279" max="1282" width="9" style="66" hidden="1" customWidth="1"/>
    <col min="1283" max="1527" width="9" style="66"/>
    <col min="1528" max="1528" width="36.7545454545455" style="66" customWidth="1"/>
    <col min="1529" max="1529" width="11.6272727272727" style="66" customWidth="1"/>
    <col min="1530" max="1530" width="8.12727272727273" style="66" customWidth="1"/>
    <col min="1531" max="1531" width="36.5" style="66" customWidth="1"/>
    <col min="1532" max="1532" width="10.7545454545455" style="66" customWidth="1"/>
    <col min="1533" max="1533" width="8.12727272727273" style="66" customWidth="1"/>
    <col min="1534" max="1534" width="9.12727272727273" style="66" customWidth="1"/>
    <col min="1535" max="1538" width="9" style="66" hidden="1" customWidth="1"/>
    <col min="1539" max="1783" width="9" style="66"/>
    <col min="1784" max="1784" width="36.7545454545455" style="66" customWidth="1"/>
    <col min="1785" max="1785" width="11.6272727272727" style="66" customWidth="1"/>
    <col min="1786" max="1786" width="8.12727272727273" style="66" customWidth="1"/>
    <col min="1787" max="1787" width="36.5" style="66" customWidth="1"/>
    <col min="1788" max="1788" width="10.7545454545455" style="66" customWidth="1"/>
    <col min="1789" max="1789" width="8.12727272727273" style="66" customWidth="1"/>
    <col min="1790" max="1790" width="9.12727272727273" style="66" customWidth="1"/>
    <col min="1791" max="1794" width="9" style="66" hidden="1" customWidth="1"/>
    <col min="1795" max="2039" width="9" style="66"/>
    <col min="2040" max="2040" width="36.7545454545455" style="66" customWidth="1"/>
    <col min="2041" max="2041" width="11.6272727272727" style="66" customWidth="1"/>
    <col min="2042" max="2042" width="8.12727272727273" style="66" customWidth="1"/>
    <col min="2043" max="2043" width="36.5" style="66" customWidth="1"/>
    <col min="2044" max="2044" width="10.7545454545455" style="66" customWidth="1"/>
    <col min="2045" max="2045" width="8.12727272727273" style="66" customWidth="1"/>
    <col min="2046" max="2046" width="9.12727272727273" style="66" customWidth="1"/>
    <col min="2047" max="2050" width="9" style="66" hidden="1" customWidth="1"/>
    <col min="2051" max="2295" width="9" style="66"/>
    <col min="2296" max="2296" width="36.7545454545455" style="66" customWidth="1"/>
    <col min="2297" max="2297" width="11.6272727272727" style="66" customWidth="1"/>
    <col min="2298" max="2298" width="8.12727272727273" style="66" customWidth="1"/>
    <col min="2299" max="2299" width="36.5" style="66" customWidth="1"/>
    <col min="2300" max="2300" width="10.7545454545455" style="66" customWidth="1"/>
    <col min="2301" max="2301" width="8.12727272727273" style="66" customWidth="1"/>
    <col min="2302" max="2302" width="9.12727272727273" style="66" customWidth="1"/>
    <col min="2303" max="2306" width="9" style="66" hidden="1" customWidth="1"/>
    <col min="2307" max="2551" width="9" style="66"/>
    <col min="2552" max="2552" width="36.7545454545455" style="66" customWidth="1"/>
    <col min="2553" max="2553" width="11.6272727272727" style="66" customWidth="1"/>
    <col min="2554" max="2554" width="8.12727272727273" style="66" customWidth="1"/>
    <col min="2555" max="2555" width="36.5" style="66" customWidth="1"/>
    <col min="2556" max="2556" width="10.7545454545455" style="66" customWidth="1"/>
    <col min="2557" max="2557" width="8.12727272727273" style="66" customWidth="1"/>
    <col min="2558" max="2558" width="9.12727272727273" style="66" customWidth="1"/>
    <col min="2559" max="2562" width="9" style="66" hidden="1" customWidth="1"/>
    <col min="2563" max="2807" width="9" style="66"/>
    <col min="2808" max="2808" width="36.7545454545455" style="66" customWidth="1"/>
    <col min="2809" max="2809" width="11.6272727272727" style="66" customWidth="1"/>
    <col min="2810" max="2810" width="8.12727272727273" style="66" customWidth="1"/>
    <col min="2811" max="2811" width="36.5" style="66" customWidth="1"/>
    <col min="2812" max="2812" width="10.7545454545455" style="66" customWidth="1"/>
    <col min="2813" max="2813" width="8.12727272727273" style="66" customWidth="1"/>
    <col min="2814" max="2814" width="9.12727272727273" style="66" customWidth="1"/>
    <col min="2815" max="2818" width="9" style="66" hidden="1" customWidth="1"/>
    <col min="2819" max="3063" width="9" style="66"/>
    <col min="3064" max="3064" width="36.7545454545455" style="66" customWidth="1"/>
    <col min="3065" max="3065" width="11.6272727272727" style="66" customWidth="1"/>
    <col min="3066" max="3066" width="8.12727272727273" style="66" customWidth="1"/>
    <col min="3067" max="3067" width="36.5" style="66" customWidth="1"/>
    <col min="3068" max="3068" width="10.7545454545455" style="66" customWidth="1"/>
    <col min="3069" max="3069" width="8.12727272727273" style="66" customWidth="1"/>
    <col min="3070" max="3070" width="9.12727272727273" style="66" customWidth="1"/>
    <col min="3071" max="3074" width="9" style="66" hidden="1" customWidth="1"/>
    <col min="3075" max="3319" width="9" style="66"/>
    <col min="3320" max="3320" width="36.7545454545455" style="66" customWidth="1"/>
    <col min="3321" max="3321" width="11.6272727272727" style="66" customWidth="1"/>
    <col min="3322" max="3322" width="8.12727272727273" style="66" customWidth="1"/>
    <col min="3323" max="3323" width="36.5" style="66" customWidth="1"/>
    <col min="3324" max="3324" width="10.7545454545455" style="66" customWidth="1"/>
    <col min="3325" max="3325" width="8.12727272727273" style="66" customWidth="1"/>
    <col min="3326" max="3326" width="9.12727272727273" style="66" customWidth="1"/>
    <col min="3327" max="3330" width="9" style="66" hidden="1" customWidth="1"/>
    <col min="3331" max="3575" width="9" style="66"/>
    <col min="3576" max="3576" width="36.7545454545455" style="66" customWidth="1"/>
    <col min="3577" max="3577" width="11.6272727272727" style="66" customWidth="1"/>
    <col min="3578" max="3578" width="8.12727272727273" style="66" customWidth="1"/>
    <col min="3579" max="3579" width="36.5" style="66" customWidth="1"/>
    <col min="3580" max="3580" width="10.7545454545455" style="66" customWidth="1"/>
    <col min="3581" max="3581" width="8.12727272727273" style="66" customWidth="1"/>
    <col min="3582" max="3582" width="9.12727272727273" style="66" customWidth="1"/>
    <col min="3583" max="3586" width="9" style="66" hidden="1" customWidth="1"/>
    <col min="3587" max="3831" width="9" style="66"/>
    <col min="3832" max="3832" width="36.7545454545455" style="66" customWidth="1"/>
    <col min="3833" max="3833" width="11.6272727272727" style="66" customWidth="1"/>
    <col min="3834" max="3834" width="8.12727272727273" style="66" customWidth="1"/>
    <col min="3835" max="3835" width="36.5" style="66" customWidth="1"/>
    <col min="3836" max="3836" width="10.7545454545455" style="66" customWidth="1"/>
    <col min="3837" max="3837" width="8.12727272727273" style="66" customWidth="1"/>
    <col min="3838" max="3838" width="9.12727272727273" style="66" customWidth="1"/>
    <col min="3839" max="3842" width="9" style="66" hidden="1" customWidth="1"/>
    <col min="3843" max="4087" width="9" style="66"/>
    <col min="4088" max="4088" width="36.7545454545455" style="66" customWidth="1"/>
    <col min="4089" max="4089" width="11.6272727272727" style="66" customWidth="1"/>
    <col min="4090" max="4090" width="8.12727272727273" style="66" customWidth="1"/>
    <col min="4091" max="4091" width="36.5" style="66" customWidth="1"/>
    <col min="4092" max="4092" width="10.7545454545455" style="66" customWidth="1"/>
    <col min="4093" max="4093" width="8.12727272727273" style="66" customWidth="1"/>
    <col min="4094" max="4094" width="9.12727272727273" style="66" customWidth="1"/>
    <col min="4095" max="4098" width="9" style="66" hidden="1" customWidth="1"/>
    <col min="4099" max="4343" width="9" style="66"/>
    <col min="4344" max="4344" width="36.7545454545455" style="66" customWidth="1"/>
    <col min="4345" max="4345" width="11.6272727272727" style="66" customWidth="1"/>
    <col min="4346" max="4346" width="8.12727272727273" style="66" customWidth="1"/>
    <col min="4347" max="4347" width="36.5" style="66" customWidth="1"/>
    <col min="4348" max="4348" width="10.7545454545455" style="66" customWidth="1"/>
    <col min="4349" max="4349" width="8.12727272727273" style="66" customWidth="1"/>
    <col min="4350" max="4350" width="9.12727272727273" style="66" customWidth="1"/>
    <col min="4351" max="4354" width="9" style="66" hidden="1" customWidth="1"/>
    <col min="4355" max="4599" width="9" style="66"/>
    <col min="4600" max="4600" width="36.7545454545455" style="66" customWidth="1"/>
    <col min="4601" max="4601" width="11.6272727272727" style="66" customWidth="1"/>
    <col min="4602" max="4602" width="8.12727272727273" style="66" customWidth="1"/>
    <col min="4603" max="4603" width="36.5" style="66" customWidth="1"/>
    <col min="4604" max="4604" width="10.7545454545455" style="66" customWidth="1"/>
    <col min="4605" max="4605" width="8.12727272727273" style="66" customWidth="1"/>
    <col min="4606" max="4606" width="9.12727272727273" style="66" customWidth="1"/>
    <col min="4607" max="4610" width="9" style="66" hidden="1" customWidth="1"/>
    <col min="4611" max="4855" width="9" style="66"/>
    <col min="4856" max="4856" width="36.7545454545455" style="66" customWidth="1"/>
    <col min="4857" max="4857" width="11.6272727272727" style="66" customWidth="1"/>
    <col min="4858" max="4858" width="8.12727272727273" style="66" customWidth="1"/>
    <col min="4859" max="4859" width="36.5" style="66" customWidth="1"/>
    <col min="4860" max="4860" width="10.7545454545455" style="66" customWidth="1"/>
    <col min="4861" max="4861" width="8.12727272727273" style="66" customWidth="1"/>
    <col min="4862" max="4862" width="9.12727272727273" style="66" customWidth="1"/>
    <col min="4863" max="4866" width="9" style="66" hidden="1" customWidth="1"/>
    <col min="4867" max="5111" width="9" style="66"/>
    <col min="5112" max="5112" width="36.7545454545455" style="66" customWidth="1"/>
    <col min="5113" max="5113" width="11.6272727272727" style="66" customWidth="1"/>
    <col min="5114" max="5114" width="8.12727272727273" style="66" customWidth="1"/>
    <col min="5115" max="5115" width="36.5" style="66" customWidth="1"/>
    <col min="5116" max="5116" width="10.7545454545455" style="66" customWidth="1"/>
    <col min="5117" max="5117" width="8.12727272727273" style="66" customWidth="1"/>
    <col min="5118" max="5118" width="9.12727272727273" style="66" customWidth="1"/>
    <col min="5119" max="5122" width="9" style="66" hidden="1" customWidth="1"/>
    <col min="5123" max="5367" width="9" style="66"/>
    <col min="5368" max="5368" width="36.7545454545455" style="66" customWidth="1"/>
    <col min="5369" max="5369" width="11.6272727272727" style="66" customWidth="1"/>
    <col min="5370" max="5370" width="8.12727272727273" style="66" customWidth="1"/>
    <col min="5371" max="5371" width="36.5" style="66" customWidth="1"/>
    <col min="5372" max="5372" width="10.7545454545455" style="66" customWidth="1"/>
    <col min="5373" max="5373" width="8.12727272727273" style="66" customWidth="1"/>
    <col min="5374" max="5374" width="9.12727272727273" style="66" customWidth="1"/>
    <col min="5375" max="5378" width="9" style="66" hidden="1" customWidth="1"/>
    <col min="5379" max="5623" width="9" style="66"/>
    <col min="5624" max="5624" width="36.7545454545455" style="66" customWidth="1"/>
    <col min="5625" max="5625" width="11.6272727272727" style="66" customWidth="1"/>
    <col min="5626" max="5626" width="8.12727272727273" style="66" customWidth="1"/>
    <col min="5627" max="5627" width="36.5" style="66" customWidth="1"/>
    <col min="5628" max="5628" width="10.7545454545455" style="66" customWidth="1"/>
    <col min="5629" max="5629" width="8.12727272727273" style="66" customWidth="1"/>
    <col min="5630" max="5630" width="9.12727272727273" style="66" customWidth="1"/>
    <col min="5631" max="5634" width="9" style="66" hidden="1" customWidth="1"/>
    <col min="5635" max="5879" width="9" style="66"/>
    <col min="5880" max="5880" width="36.7545454545455" style="66" customWidth="1"/>
    <col min="5881" max="5881" width="11.6272727272727" style="66" customWidth="1"/>
    <col min="5882" max="5882" width="8.12727272727273" style="66" customWidth="1"/>
    <col min="5883" max="5883" width="36.5" style="66" customWidth="1"/>
    <col min="5884" max="5884" width="10.7545454545455" style="66" customWidth="1"/>
    <col min="5885" max="5885" width="8.12727272727273" style="66" customWidth="1"/>
    <col min="5886" max="5886" width="9.12727272727273" style="66" customWidth="1"/>
    <col min="5887" max="5890" width="9" style="66" hidden="1" customWidth="1"/>
    <col min="5891" max="6135" width="9" style="66"/>
    <col min="6136" max="6136" width="36.7545454545455" style="66" customWidth="1"/>
    <col min="6137" max="6137" width="11.6272727272727" style="66" customWidth="1"/>
    <col min="6138" max="6138" width="8.12727272727273" style="66" customWidth="1"/>
    <col min="6139" max="6139" width="36.5" style="66" customWidth="1"/>
    <col min="6140" max="6140" width="10.7545454545455" style="66" customWidth="1"/>
    <col min="6141" max="6141" width="8.12727272727273" style="66" customWidth="1"/>
    <col min="6142" max="6142" width="9.12727272727273" style="66" customWidth="1"/>
    <col min="6143" max="6146" width="9" style="66" hidden="1" customWidth="1"/>
    <col min="6147" max="6391" width="9" style="66"/>
    <col min="6392" max="6392" width="36.7545454545455" style="66" customWidth="1"/>
    <col min="6393" max="6393" width="11.6272727272727" style="66" customWidth="1"/>
    <col min="6394" max="6394" width="8.12727272727273" style="66" customWidth="1"/>
    <col min="6395" max="6395" width="36.5" style="66" customWidth="1"/>
    <col min="6396" max="6396" width="10.7545454545455" style="66" customWidth="1"/>
    <col min="6397" max="6397" width="8.12727272727273" style="66" customWidth="1"/>
    <col min="6398" max="6398" width="9.12727272727273" style="66" customWidth="1"/>
    <col min="6399" max="6402" width="9" style="66" hidden="1" customWidth="1"/>
    <col min="6403" max="6647" width="9" style="66"/>
    <col min="6648" max="6648" width="36.7545454545455" style="66" customWidth="1"/>
    <col min="6649" max="6649" width="11.6272727272727" style="66" customWidth="1"/>
    <col min="6650" max="6650" width="8.12727272727273" style="66" customWidth="1"/>
    <col min="6651" max="6651" width="36.5" style="66" customWidth="1"/>
    <col min="6652" max="6652" width="10.7545454545455" style="66" customWidth="1"/>
    <col min="6653" max="6653" width="8.12727272727273" style="66" customWidth="1"/>
    <col min="6654" max="6654" width="9.12727272727273" style="66" customWidth="1"/>
    <col min="6655" max="6658" width="9" style="66" hidden="1" customWidth="1"/>
    <col min="6659" max="6903" width="9" style="66"/>
    <col min="6904" max="6904" width="36.7545454545455" style="66" customWidth="1"/>
    <col min="6905" max="6905" width="11.6272727272727" style="66" customWidth="1"/>
    <col min="6906" max="6906" width="8.12727272727273" style="66" customWidth="1"/>
    <col min="6907" max="6907" width="36.5" style="66" customWidth="1"/>
    <col min="6908" max="6908" width="10.7545454545455" style="66" customWidth="1"/>
    <col min="6909" max="6909" width="8.12727272727273" style="66" customWidth="1"/>
    <col min="6910" max="6910" width="9.12727272727273" style="66" customWidth="1"/>
    <col min="6911" max="6914" width="9" style="66" hidden="1" customWidth="1"/>
    <col min="6915" max="7159" width="9" style="66"/>
    <col min="7160" max="7160" width="36.7545454545455" style="66" customWidth="1"/>
    <col min="7161" max="7161" width="11.6272727272727" style="66" customWidth="1"/>
    <col min="7162" max="7162" width="8.12727272727273" style="66" customWidth="1"/>
    <col min="7163" max="7163" width="36.5" style="66" customWidth="1"/>
    <col min="7164" max="7164" width="10.7545454545455" style="66" customWidth="1"/>
    <col min="7165" max="7165" width="8.12727272727273" style="66" customWidth="1"/>
    <col min="7166" max="7166" width="9.12727272727273" style="66" customWidth="1"/>
    <col min="7167" max="7170" width="9" style="66" hidden="1" customWidth="1"/>
    <col min="7171" max="7415" width="9" style="66"/>
    <col min="7416" max="7416" width="36.7545454545455" style="66" customWidth="1"/>
    <col min="7417" max="7417" width="11.6272727272727" style="66" customWidth="1"/>
    <col min="7418" max="7418" width="8.12727272727273" style="66" customWidth="1"/>
    <col min="7419" max="7419" width="36.5" style="66" customWidth="1"/>
    <col min="7420" max="7420" width="10.7545454545455" style="66" customWidth="1"/>
    <col min="7421" max="7421" width="8.12727272727273" style="66" customWidth="1"/>
    <col min="7422" max="7422" width="9.12727272727273" style="66" customWidth="1"/>
    <col min="7423" max="7426" width="9" style="66" hidden="1" customWidth="1"/>
    <col min="7427" max="7671" width="9" style="66"/>
    <col min="7672" max="7672" width="36.7545454545455" style="66" customWidth="1"/>
    <col min="7673" max="7673" width="11.6272727272727" style="66" customWidth="1"/>
    <col min="7674" max="7674" width="8.12727272727273" style="66" customWidth="1"/>
    <col min="7675" max="7675" width="36.5" style="66" customWidth="1"/>
    <col min="7676" max="7676" width="10.7545454545455" style="66" customWidth="1"/>
    <col min="7677" max="7677" width="8.12727272727273" style="66" customWidth="1"/>
    <col min="7678" max="7678" width="9.12727272727273" style="66" customWidth="1"/>
    <col min="7679" max="7682" width="9" style="66" hidden="1" customWidth="1"/>
    <col min="7683" max="7927" width="9" style="66"/>
    <col min="7928" max="7928" width="36.7545454545455" style="66" customWidth="1"/>
    <col min="7929" max="7929" width="11.6272727272727" style="66" customWidth="1"/>
    <col min="7930" max="7930" width="8.12727272727273" style="66" customWidth="1"/>
    <col min="7931" max="7931" width="36.5" style="66" customWidth="1"/>
    <col min="7932" max="7932" width="10.7545454545455" style="66" customWidth="1"/>
    <col min="7933" max="7933" width="8.12727272727273" style="66" customWidth="1"/>
    <col min="7934" max="7934" width="9.12727272727273" style="66" customWidth="1"/>
    <col min="7935" max="7938" width="9" style="66" hidden="1" customWidth="1"/>
    <col min="7939" max="8183" width="9" style="66"/>
    <col min="8184" max="8184" width="36.7545454545455" style="66" customWidth="1"/>
    <col min="8185" max="8185" width="11.6272727272727" style="66" customWidth="1"/>
    <col min="8186" max="8186" width="8.12727272727273" style="66" customWidth="1"/>
    <col min="8187" max="8187" width="36.5" style="66" customWidth="1"/>
    <col min="8188" max="8188" width="10.7545454545455" style="66" customWidth="1"/>
    <col min="8189" max="8189" width="8.12727272727273" style="66" customWidth="1"/>
    <col min="8190" max="8190" width="9.12727272727273" style="66" customWidth="1"/>
    <col min="8191" max="8194" width="9" style="66" hidden="1" customWidth="1"/>
    <col min="8195" max="8439" width="9" style="66"/>
    <col min="8440" max="8440" width="36.7545454545455" style="66" customWidth="1"/>
    <col min="8441" max="8441" width="11.6272727272727" style="66" customWidth="1"/>
    <col min="8442" max="8442" width="8.12727272727273" style="66" customWidth="1"/>
    <col min="8443" max="8443" width="36.5" style="66" customWidth="1"/>
    <col min="8444" max="8444" width="10.7545454545455" style="66" customWidth="1"/>
    <col min="8445" max="8445" width="8.12727272727273" style="66" customWidth="1"/>
    <col min="8446" max="8446" width="9.12727272727273" style="66" customWidth="1"/>
    <col min="8447" max="8450" width="9" style="66" hidden="1" customWidth="1"/>
    <col min="8451" max="8695" width="9" style="66"/>
    <col min="8696" max="8696" width="36.7545454545455" style="66" customWidth="1"/>
    <col min="8697" max="8697" width="11.6272727272727" style="66" customWidth="1"/>
    <col min="8698" max="8698" width="8.12727272727273" style="66" customWidth="1"/>
    <col min="8699" max="8699" width="36.5" style="66" customWidth="1"/>
    <col min="8700" max="8700" width="10.7545454545455" style="66" customWidth="1"/>
    <col min="8701" max="8701" width="8.12727272727273" style="66" customWidth="1"/>
    <col min="8702" max="8702" width="9.12727272727273" style="66" customWidth="1"/>
    <col min="8703" max="8706" width="9" style="66" hidden="1" customWidth="1"/>
    <col min="8707" max="8951" width="9" style="66"/>
    <col min="8952" max="8952" width="36.7545454545455" style="66" customWidth="1"/>
    <col min="8953" max="8953" width="11.6272727272727" style="66" customWidth="1"/>
    <col min="8954" max="8954" width="8.12727272727273" style="66" customWidth="1"/>
    <col min="8955" max="8955" width="36.5" style="66" customWidth="1"/>
    <col min="8956" max="8956" width="10.7545454545455" style="66" customWidth="1"/>
    <col min="8957" max="8957" width="8.12727272727273" style="66" customWidth="1"/>
    <col min="8958" max="8958" width="9.12727272727273" style="66" customWidth="1"/>
    <col min="8959" max="8962" width="9" style="66" hidden="1" customWidth="1"/>
    <col min="8963" max="9207" width="9" style="66"/>
    <col min="9208" max="9208" width="36.7545454545455" style="66" customWidth="1"/>
    <col min="9209" max="9209" width="11.6272727272727" style="66" customWidth="1"/>
    <col min="9210" max="9210" width="8.12727272727273" style="66" customWidth="1"/>
    <col min="9211" max="9211" width="36.5" style="66" customWidth="1"/>
    <col min="9212" max="9212" width="10.7545454545455" style="66" customWidth="1"/>
    <col min="9213" max="9213" width="8.12727272727273" style="66" customWidth="1"/>
    <col min="9214" max="9214" width="9.12727272727273" style="66" customWidth="1"/>
    <col min="9215" max="9218" width="9" style="66" hidden="1" customWidth="1"/>
    <col min="9219" max="9463" width="9" style="66"/>
    <col min="9464" max="9464" width="36.7545454545455" style="66" customWidth="1"/>
    <col min="9465" max="9465" width="11.6272727272727" style="66" customWidth="1"/>
    <col min="9466" max="9466" width="8.12727272727273" style="66" customWidth="1"/>
    <col min="9467" max="9467" width="36.5" style="66" customWidth="1"/>
    <col min="9468" max="9468" width="10.7545454545455" style="66" customWidth="1"/>
    <col min="9469" max="9469" width="8.12727272727273" style="66" customWidth="1"/>
    <col min="9470" max="9470" width="9.12727272727273" style="66" customWidth="1"/>
    <col min="9471" max="9474" width="9" style="66" hidden="1" customWidth="1"/>
    <col min="9475" max="9719" width="9" style="66"/>
    <col min="9720" max="9720" width="36.7545454545455" style="66" customWidth="1"/>
    <col min="9721" max="9721" width="11.6272727272727" style="66" customWidth="1"/>
    <col min="9722" max="9722" width="8.12727272727273" style="66" customWidth="1"/>
    <col min="9723" max="9723" width="36.5" style="66" customWidth="1"/>
    <col min="9724" max="9724" width="10.7545454545455" style="66" customWidth="1"/>
    <col min="9725" max="9725" width="8.12727272727273" style="66" customWidth="1"/>
    <col min="9726" max="9726" width="9.12727272727273" style="66" customWidth="1"/>
    <col min="9727" max="9730" width="9" style="66" hidden="1" customWidth="1"/>
    <col min="9731" max="9975" width="9" style="66"/>
    <col min="9976" max="9976" width="36.7545454545455" style="66" customWidth="1"/>
    <col min="9977" max="9977" width="11.6272727272727" style="66" customWidth="1"/>
    <col min="9978" max="9978" width="8.12727272727273" style="66" customWidth="1"/>
    <col min="9979" max="9979" width="36.5" style="66" customWidth="1"/>
    <col min="9980" max="9980" width="10.7545454545455" style="66" customWidth="1"/>
    <col min="9981" max="9981" width="8.12727272727273" style="66" customWidth="1"/>
    <col min="9982" max="9982" width="9.12727272727273" style="66" customWidth="1"/>
    <col min="9983" max="9986" width="9" style="66" hidden="1" customWidth="1"/>
    <col min="9987" max="10231" width="9" style="66"/>
    <col min="10232" max="10232" width="36.7545454545455" style="66" customWidth="1"/>
    <col min="10233" max="10233" width="11.6272727272727" style="66" customWidth="1"/>
    <col min="10234" max="10234" width="8.12727272727273" style="66" customWidth="1"/>
    <col min="10235" max="10235" width="36.5" style="66" customWidth="1"/>
    <col min="10236" max="10236" width="10.7545454545455" style="66" customWidth="1"/>
    <col min="10237" max="10237" width="8.12727272727273" style="66" customWidth="1"/>
    <col min="10238" max="10238" width="9.12727272727273" style="66" customWidth="1"/>
    <col min="10239" max="10242" width="9" style="66" hidden="1" customWidth="1"/>
    <col min="10243" max="10487" width="9" style="66"/>
    <col min="10488" max="10488" width="36.7545454545455" style="66" customWidth="1"/>
    <col min="10489" max="10489" width="11.6272727272727" style="66" customWidth="1"/>
    <col min="10490" max="10490" width="8.12727272727273" style="66" customWidth="1"/>
    <col min="10491" max="10491" width="36.5" style="66" customWidth="1"/>
    <col min="10492" max="10492" width="10.7545454545455" style="66" customWidth="1"/>
    <col min="10493" max="10493" width="8.12727272727273" style="66" customWidth="1"/>
    <col min="10494" max="10494" width="9.12727272727273" style="66" customWidth="1"/>
    <col min="10495" max="10498" width="9" style="66" hidden="1" customWidth="1"/>
    <col min="10499" max="10743" width="9" style="66"/>
    <col min="10744" max="10744" width="36.7545454545455" style="66" customWidth="1"/>
    <col min="10745" max="10745" width="11.6272727272727" style="66" customWidth="1"/>
    <col min="10746" max="10746" width="8.12727272727273" style="66" customWidth="1"/>
    <col min="10747" max="10747" width="36.5" style="66" customWidth="1"/>
    <col min="10748" max="10748" width="10.7545454545455" style="66" customWidth="1"/>
    <col min="10749" max="10749" width="8.12727272727273" style="66" customWidth="1"/>
    <col min="10750" max="10750" width="9.12727272727273" style="66" customWidth="1"/>
    <col min="10751" max="10754" width="9" style="66" hidden="1" customWidth="1"/>
    <col min="10755" max="10999" width="9" style="66"/>
    <col min="11000" max="11000" width="36.7545454545455" style="66" customWidth="1"/>
    <col min="11001" max="11001" width="11.6272727272727" style="66" customWidth="1"/>
    <col min="11002" max="11002" width="8.12727272727273" style="66" customWidth="1"/>
    <col min="11003" max="11003" width="36.5" style="66" customWidth="1"/>
    <col min="11004" max="11004" width="10.7545454545455" style="66" customWidth="1"/>
    <col min="11005" max="11005" width="8.12727272727273" style="66" customWidth="1"/>
    <col min="11006" max="11006" width="9.12727272727273" style="66" customWidth="1"/>
    <col min="11007" max="11010" width="9" style="66" hidden="1" customWidth="1"/>
    <col min="11011" max="11255" width="9" style="66"/>
    <col min="11256" max="11256" width="36.7545454545455" style="66" customWidth="1"/>
    <col min="11257" max="11257" width="11.6272727272727" style="66" customWidth="1"/>
    <col min="11258" max="11258" width="8.12727272727273" style="66" customWidth="1"/>
    <col min="11259" max="11259" width="36.5" style="66" customWidth="1"/>
    <col min="11260" max="11260" width="10.7545454545455" style="66" customWidth="1"/>
    <col min="11261" max="11261" width="8.12727272727273" style="66" customWidth="1"/>
    <col min="11262" max="11262" width="9.12727272727273" style="66" customWidth="1"/>
    <col min="11263" max="11266" width="9" style="66" hidden="1" customWidth="1"/>
    <col min="11267" max="11511" width="9" style="66"/>
    <col min="11512" max="11512" width="36.7545454545455" style="66" customWidth="1"/>
    <col min="11513" max="11513" width="11.6272727272727" style="66" customWidth="1"/>
    <col min="11514" max="11514" width="8.12727272727273" style="66" customWidth="1"/>
    <col min="11515" max="11515" width="36.5" style="66" customWidth="1"/>
    <col min="11516" max="11516" width="10.7545454545455" style="66" customWidth="1"/>
    <col min="11517" max="11517" width="8.12727272727273" style="66" customWidth="1"/>
    <col min="11518" max="11518" width="9.12727272727273" style="66" customWidth="1"/>
    <col min="11519" max="11522" width="9" style="66" hidden="1" customWidth="1"/>
    <col min="11523" max="11767" width="9" style="66"/>
    <col min="11768" max="11768" width="36.7545454545455" style="66" customWidth="1"/>
    <col min="11769" max="11769" width="11.6272727272727" style="66" customWidth="1"/>
    <col min="11770" max="11770" width="8.12727272727273" style="66" customWidth="1"/>
    <col min="11771" max="11771" width="36.5" style="66" customWidth="1"/>
    <col min="11772" max="11772" width="10.7545454545455" style="66" customWidth="1"/>
    <col min="11773" max="11773" width="8.12727272727273" style="66" customWidth="1"/>
    <col min="11774" max="11774" width="9.12727272727273" style="66" customWidth="1"/>
    <col min="11775" max="11778" width="9" style="66" hidden="1" customWidth="1"/>
    <col min="11779" max="12023" width="9" style="66"/>
    <col min="12024" max="12024" width="36.7545454545455" style="66" customWidth="1"/>
    <col min="12025" max="12025" width="11.6272727272727" style="66" customWidth="1"/>
    <col min="12026" max="12026" width="8.12727272727273" style="66" customWidth="1"/>
    <col min="12027" max="12027" width="36.5" style="66" customWidth="1"/>
    <col min="12028" max="12028" width="10.7545454545455" style="66" customWidth="1"/>
    <col min="12029" max="12029" width="8.12727272727273" style="66" customWidth="1"/>
    <col min="12030" max="12030" width="9.12727272727273" style="66" customWidth="1"/>
    <col min="12031" max="12034" width="9" style="66" hidden="1" customWidth="1"/>
    <col min="12035" max="12279" width="9" style="66"/>
    <col min="12280" max="12280" width="36.7545454545455" style="66" customWidth="1"/>
    <col min="12281" max="12281" width="11.6272727272727" style="66" customWidth="1"/>
    <col min="12282" max="12282" width="8.12727272727273" style="66" customWidth="1"/>
    <col min="12283" max="12283" width="36.5" style="66" customWidth="1"/>
    <col min="12284" max="12284" width="10.7545454545455" style="66" customWidth="1"/>
    <col min="12285" max="12285" width="8.12727272727273" style="66" customWidth="1"/>
    <col min="12286" max="12286" width="9.12727272727273" style="66" customWidth="1"/>
    <col min="12287" max="12290" width="9" style="66" hidden="1" customWidth="1"/>
    <col min="12291" max="12535" width="9" style="66"/>
    <col min="12536" max="12536" width="36.7545454545455" style="66" customWidth="1"/>
    <col min="12537" max="12537" width="11.6272727272727" style="66" customWidth="1"/>
    <col min="12538" max="12538" width="8.12727272727273" style="66" customWidth="1"/>
    <col min="12539" max="12539" width="36.5" style="66" customWidth="1"/>
    <col min="12540" max="12540" width="10.7545454545455" style="66" customWidth="1"/>
    <col min="12541" max="12541" width="8.12727272727273" style="66" customWidth="1"/>
    <col min="12542" max="12542" width="9.12727272727273" style="66" customWidth="1"/>
    <col min="12543" max="12546" width="9" style="66" hidden="1" customWidth="1"/>
    <col min="12547" max="12791" width="9" style="66"/>
    <col min="12792" max="12792" width="36.7545454545455" style="66" customWidth="1"/>
    <col min="12793" max="12793" width="11.6272727272727" style="66" customWidth="1"/>
    <col min="12794" max="12794" width="8.12727272727273" style="66" customWidth="1"/>
    <col min="12795" max="12795" width="36.5" style="66" customWidth="1"/>
    <col min="12796" max="12796" width="10.7545454545455" style="66" customWidth="1"/>
    <col min="12797" max="12797" width="8.12727272727273" style="66" customWidth="1"/>
    <col min="12798" max="12798" width="9.12727272727273" style="66" customWidth="1"/>
    <col min="12799" max="12802" width="9" style="66" hidden="1" customWidth="1"/>
    <col min="12803" max="13047" width="9" style="66"/>
    <col min="13048" max="13048" width="36.7545454545455" style="66" customWidth="1"/>
    <col min="13049" max="13049" width="11.6272727272727" style="66" customWidth="1"/>
    <col min="13050" max="13050" width="8.12727272727273" style="66" customWidth="1"/>
    <col min="13051" max="13051" width="36.5" style="66" customWidth="1"/>
    <col min="13052" max="13052" width="10.7545454545455" style="66" customWidth="1"/>
    <col min="13053" max="13053" width="8.12727272727273" style="66" customWidth="1"/>
    <col min="13054" max="13054" width="9.12727272727273" style="66" customWidth="1"/>
    <col min="13055" max="13058" width="9" style="66" hidden="1" customWidth="1"/>
    <col min="13059" max="13303" width="9" style="66"/>
    <col min="13304" max="13304" width="36.7545454545455" style="66" customWidth="1"/>
    <col min="13305" max="13305" width="11.6272727272727" style="66" customWidth="1"/>
    <col min="13306" max="13306" width="8.12727272727273" style="66" customWidth="1"/>
    <col min="13307" max="13307" width="36.5" style="66" customWidth="1"/>
    <col min="13308" max="13308" width="10.7545454545455" style="66" customWidth="1"/>
    <col min="13309" max="13309" width="8.12727272727273" style="66" customWidth="1"/>
    <col min="13310" max="13310" width="9.12727272727273" style="66" customWidth="1"/>
    <col min="13311" max="13314" width="9" style="66" hidden="1" customWidth="1"/>
    <col min="13315" max="13559" width="9" style="66"/>
    <col min="13560" max="13560" width="36.7545454545455" style="66" customWidth="1"/>
    <col min="13561" max="13561" width="11.6272727272727" style="66" customWidth="1"/>
    <col min="13562" max="13562" width="8.12727272727273" style="66" customWidth="1"/>
    <col min="13563" max="13563" width="36.5" style="66" customWidth="1"/>
    <col min="13564" max="13564" width="10.7545454545455" style="66" customWidth="1"/>
    <col min="13565" max="13565" width="8.12727272727273" style="66" customWidth="1"/>
    <col min="13566" max="13566" width="9.12727272727273" style="66" customWidth="1"/>
    <col min="13567" max="13570" width="9" style="66" hidden="1" customWidth="1"/>
    <col min="13571" max="13815" width="9" style="66"/>
    <col min="13816" max="13816" width="36.7545454545455" style="66" customWidth="1"/>
    <col min="13817" max="13817" width="11.6272727272727" style="66" customWidth="1"/>
    <col min="13818" max="13818" width="8.12727272727273" style="66" customWidth="1"/>
    <col min="13819" max="13819" width="36.5" style="66" customWidth="1"/>
    <col min="13820" max="13820" width="10.7545454545455" style="66" customWidth="1"/>
    <col min="13821" max="13821" width="8.12727272727273" style="66" customWidth="1"/>
    <col min="13822" max="13822" width="9.12727272727273" style="66" customWidth="1"/>
    <col min="13823" max="13826" width="9" style="66" hidden="1" customWidth="1"/>
    <col min="13827" max="14071" width="9" style="66"/>
    <col min="14072" max="14072" width="36.7545454545455" style="66" customWidth="1"/>
    <col min="14073" max="14073" width="11.6272727272727" style="66" customWidth="1"/>
    <col min="14074" max="14074" width="8.12727272727273" style="66" customWidth="1"/>
    <col min="14075" max="14075" width="36.5" style="66" customWidth="1"/>
    <col min="14076" max="14076" width="10.7545454545455" style="66" customWidth="1"/>
    <col min="14077" max="14077" width="8.12727272727273" style="66" customWidth="1"/>
    <col min="14078" max="14078" width="9.12727272727273" style="66" customWidth="1"/>
    <col min="14079" max="14082" width="9" style="66" hidden="1" customWidth="1"/>
    <col min="14083" max="14327" width="9" style="66"/>
    <col min="14328" max="14328" width="36.7545454545455" style="66" customWidth="1"/>
    <col min="14329" max="14329" width="11.6272727272727" style="66" customWidth="1"/>
    <col min="14330" max="14330" width="8.12727272727273" style="66" customWidth="1"/>
    <col min="14331" max="14331" width="36.5" style="66" customWidth="1"/>
    <col min="14332" max="14332" width="10.7545454545455" style="66" customWidth="1"/>
    <col min="14333" max="14333" width="8.12727272727273" style="66" customWidth="1"/>
    <col min="14334" max="14334" width="9.12727272727273" style="66" customWidth="1"/>
    <col min="14335" max="14338" width="9" style="66" hidden="1" customWidth="1"/>
    <col min="14339" max="14583" width="9" style="66"/>
    <col min="14584" max="14584" width="36.7545454545455" style="66" customWidth="1"/>
    <col min="14585" max="14585" width="11.6272727272727" style="66" customWidth="1"/>
    <col min="14586" max="14586" width="8.12727272727273" style="66" customWidth="1"/>
    <col min="14587" max="14587" width="36.5" style="66" customWidth="1"/>
    <col min="14588" max="14588" width="10.7545454545455" style="66" customWidth="1"/>
    <col min="14589" max="14589" width="8.12727272727273" style="66" customWidth="1"/>
    <col min="14590" max="14590" width="9.12727272727273" style="66" customWidth="1"/>
    <col min="14591" max="14594" width="9" style="66" hidden="1" customWidth="1"/>
    <col min="14595" max="14839" width="9" style="66"/>
    <col min="14840" max="14840" width="36.7545454545455" style="66" customWidth="1"/>
    <col min="14841" max="14841" width="11.6272727272727" style="66" customWidth="1"/>
    <col min="14842" max="14842" width="8.12727272727273" style="66" customWidth="1"/>
    <col min="14843" max="14843" width="36.5" style="66" customWidth="1"/>
    <col min="14844" max="14844" width="10.7545454545455" style="66" customWidth="1"/>
    <col min="14845" max="14845" width="8.12727272727273" style="66" customWidth="1"/>
    <col min="14846" max="14846" width="9.12727272727273" style="66" customWidth="1"/>
    <col min="14847" max="14850" width="9" style="66" hidden="1" customWidth="1"/>
    <col min="14851" max="15095" width="9" style="66"/>
    <col min="15096" max="15096" width="36.7545454545455" style="66" customWidth="1"/>
    <col min="15097" max="15097" width="11.6272727272727" style="66" customWidth="1"/>
    <col min="15098" max="15098" width="8.12727272727273" style="66" customWidth="1"/>
    <col min="15099" max="15099" width="36.5" style="66" customWidth="1"/>
    <col min="15100" max="15100" width="10.7545454545455" style="66" customWidth="1"/>
    <col min="15101" max="15101" width="8.12727272727273" style="66" customWidth="1"/>
    <col min="15102" max="15102" width="9.12727272727273" style="66" customWidth="1"/>
    <col min="15103" max="15106" width="9" style="66" hidden="1" customWidth="1"/>
    <col min="15107" max="15351" width="9" style="66"/>
    <col min="15352" max="15352" width="36.7545454545455" style="66" customWidth="1"/>
    <col min="15353" max="15353" width="11.6272727272727" style="66" customWidth="1"/>
    <col min="15354" max="15354" width="8.12727272727273" style="66" customWidth="1"/>
    <col min="15355" max="15355" width="36.5" style="66" customWidth="1"/>
    <col min="15356" max="15356" width="10.7545454545455" style="66" customWidth="1"/>
    <col min="15357" max="15357" width="8.12727272727273" style="66" customWidth="1"/>
    <col min="15358" max="15358" width="9.12727272727273" style="66" customWidth="1"/>
    <col min="15359" max="15362" width="9" style="66" hidden="1" customWidth="1"/>
    <col min="15363" max="15607" width="9" style="66"/>
    <col min="15608" max="15608" width="36.7545454545455" style="66" customWidth="1"/>
    <col min="15609" max="15609" width="11.6272727272727" style="66" customWidth="1"/>
    <col min="15610" max="15610" width="8.12727272727273" style="66" customWidth="1"/>
    <col min="15611" max="15611" width="36.5" style="66" customWidth="1"/>
    <col min="15612" max="15612" width="10.7545454545455" style="66" customWidth="1"/>
    <col min="15613" max="15613" width="8.12727272727273" style="66" customWidth="1"/>
    <col min="15614" max="15614" width="9.12727272727273" style="66" customWidth="1"/>
    <col min="15615" max="15618" width="9" style="66" hidden="1" customWidth="1"/>
    <col min="15619" max="15863" width="9" style="66"/>
    <col min="15864" max="15864" width="36.7545454545455" style="66" customWidth="1"/>
    <col min="15865" max="15865" width="11.6272727272727" style="66" customWidth="1"/>
    <col min="15866" max="15866" width="8.12727272727273" style="66" customWidth="1"/>
    <col min="15867" max="15867" width="36.5" style="66" customWidth="1"/>
    <col min="15868" max="15868" width="10.7545454545455" style="66" customWidth="1"/>
    <col min="15869" max="15869" width="8.12727272727273" style="66" customWidth="1"/>
    <col min="15870" max="15870" width="9.12727272727273" style="66" customWidth="1"/>
    <col min="15871" max="15874" width="9" style="66" hidden="1" customWidth="1"/>
    <col min="15875" max="16119" width="9" style="66"/>
    <col min="16120" max="16120" width="36.7545454545455" style="66" customWidth="1"/>
    <col min="16121" max="16121" width="11.6272727272727" style="66" customWidth="1"/>
    <col min="16122" max="16122" width="8.12727272727273" style="66" customWidth="1"/>
    <col min="16123" max="16123" width="36.5" style="66" customWidth="1"/>
    <col min="16124" max="16124" width="10.7545454545455" style="66" customWidth="1"/>
    <col min="16125" max="16125" width="8.12727272727273" style="66" customWidth="1"/>
    <col min="16126" max="16126" width="9.12727272727273" style="66" customWidth="1"/>
    <col min="16127" max="16130" width="9" style="66" hidden="1" customWidth="1"/>
    <col min="16131" max="16384" width="9" style="66"/>
  </cols>
  <sheetData>
    <row r="1" ht="18.5" spans="1:4">
      <c r="A1" s="46" t="s">
        <v>924</v>
      </c>
      <c r="B1" s="46"/>
      <c r="C1" s="46"/>
      <c r="D1" s="46"/>
    </row>
    <row r="2" ht="24.75" customHeight="1" spans="1:4">
      <c r="A2" s="67" t="s">
        <v>925</v>
      </c>
      <c r="B2" s="67"/>
      <c r="C2" s="67"/>
      <c r="D2" s="67"/>
    </row>
    <row r="3" ht="17.5" spans="1:4">
      <c r="A3" s="68"/>
      <c r="B3" s="69"/>
      <c r="C3" s="70"/>
      <c r="D3" s="71" t="s">
        <v>42</v>
      </c>
    </row>
    <row r="4" ht="30" customHeight="1" spans="1:4">
      <c r="A4" s="72" t="s">
        <v>43</v>
      </c>
      <c r="B4" s="73" t="s">
        <v>44</v>
      </c>
      <c r="C4" s="72" t="s">
        <v>707</v>
      </c>
      <c r="D4" s="73" t="s">
        <v>44</v>
      </c>
    </row>
    <row r="5" ht="30" customHeight="1" spans="1:4">
      <c r="A5" s="74" t="s">
        <v>50</v>
      </c>
      <c r="B5" s="75"/>
      <c r="C5" s="74" t="s">
        <v>50</v>
      </c>
      <c r="D5" s="75"/>
    </row>
    <row r="6" ht="30" customHeight="1" spans="1:4">
      <c r="A6" s="76" t="s">
        <v>730</v>
      </c>
      <c r="B6" s="75"/>
      <c r="C6" s="76" t="s">
        <v>731</v>
      </c>
      <c r="D6" s="75"/>
    </row>
    <row r="7" ht="30" customHeight="1" spans="1:7">
      <c r="A7" s="77" t="s">
        <v>732</v>
      </c>
      <c r="B7" s="78"/>
      <c r="C7" s="77" t="s">
        <v>733</v>
      </c>
      <c r="D7" s="78">
        <f>SUM(D8:D10)</f>
        <v>0</v>
      </c>
      <c r="G7" s="79"/>
    </row>
    <row r="8" ht="30" customHeight="1" spans="1:4">
      <c r="A8" s="80" t="s">
        <v>734</v>
      </c>
      <c r="B8" s="78"/>
      <c r="C8" s="80" t="s">
        <v>734</v>
      </c>
      <c r="D8" s="78"/>
    </row>
    <row r="9" ht="30" customHeight="1" spans="1:4">
      <c r="A9" s="80" t="s">
        <v>735</v>
      </c>
      <c r="B9" s="78"/>
      <c r="C9" s="80" t="s">
        <v>735</v>
      </c>
      <c r="D9" s="78"/>
    </row>
    <row r="10" ht="30" customHeight="1" spans="1:4">
      <c r="A10" s="80" t="s">
        <v>736</v>
      </c>
      <c r="B10" s="78"/>
      <c r="C10" s="80" t="s">
        <v>736</v>
      </c>
      <c r="D10" s="78"/>
    </row>
    <row r="11" ht="30" customHeight="1" spans="1:4">
      <c r="A11" s="77" t="s">
        <v>737</v>
      </c>
      <c r="B11" s="78">
        <f>B12+B13</f>
        <v>0</v>
      </c>
      <c r="C11" s="77" t="s">
        <v>738</v>
      </c>
      <c r="D11" s="78">
        <f>D12+D13</f>
        <v>0</v>
      </c>
    </row>
    <row r="12" ht="30" customHeight="1" spans="1:4">
      <c r="A12" s="81" t="s">
        <v>739</v>
      </c>
      <c r="B12" s="78"/>
      <c r="C12" s="80" t="s">
        <v>740</v>
      </c>
      <c r="D12" s="78"/>
    </row>
    <row r="13" ht="30" customHeight="1" spans="1:4">
      <c r="A13" s="80" t="s">
        <v>741</v>
      </c>
      <c r="B13" s="78"/>
      <c r="C13" s="80" t="s">
        <v>741</v>
      </c>
      <c r="D13" s="78"/>
    </row>
    <row r="14" ht="30" customHeight="1" spans="1:4">
      <c r="A14" s="77" t="s">
        <v>742</v>
      </c>
      <c r="B14" s="78"/>
      <c r="C14" s="77" t="s">
        <v>743</v>
      </c>
      <c r="D14" s="78"/>
    </row>
    <row r="15" ht="30" customHeight="1" spans="1:4">
      <c r="A15" s="77" t="s">
        <v>744</v>
      </c>
      <c r="B15" s="78"/>
      <c r="C15" s="77" t="s">
        <v>745</v>
      </c>
      <c r="D15" s="78"/>
    </row>
    <row r="16" ht="30" customHeight="1" spans="1:4">
      <c r="A16" s="82"/>
      <c r="B16" s="83"/>
      <c r="C16" s="84" t="s">
        <v>746</v>
      </c>
      <c r="D16" s="83"/>
    </row>
    <row r="17" ht="38.25" customHeight="1" spans="1:4">
      <c r="A17" s="85" t="s">
        <v>926</v>
      </c>
      <c r="B17" s="85"/>
      <c r="C17" s="85"/>
      <c r="D17" s="85"/>
    </row>
    <row r="18" spans="1:4">
      <c r="A18" s="86" t="s">
        <v>748</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G5" sqref="G5"/>
    </sheetView>
  </sheetViews>
  <sheetFormatPr defaultColWidth="6.75454545454545" defaultRowHeight="12"/>
  <cols>
    <col min="1" max="1" width="41.8727272727273" style="45" customWidth="1"/>
    <col min="2" max="3" width="14.1272727272727" style="45" customWidth="1"/>
    <col min="4" max="4" width="18.5" style="45" customWidth="1"/>
    <col min="5" max="45" width="9" style="45" customWidth="1"/>
    <col min="46" max="16384" width="6.75454545454545" style="45"/>
  </cols>
  <sheetData>
    <row r="1" ht="19.5" customHeight="1" spans="1:4">
      <c r="A1" s="46" t="s">
        <v>927</v>
      </c>
      <c r="B1" s="46"/>
      <c r="C1" s="46"/>
      <c r="D1" s="46"/>
    </row>
    <row r="2" ht="31.5" customHeight="1" spans="1:45">
      <c r="A2" s="31" t="s">
        <v>928</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582</v>
      </c>
      <c r="B4" s="52" t="s">
        <v>929</v>
      </c>
      <c r="C4" s="53" t="s">
        <v>930</v>
      </c>
      <c r="D4" s="54" t="s">
        <v>931</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754</v>
      </c>
      <c r="B5" s="56"/>
      <c r="C5" s="56"/>
      <c r="D5" s="57"/>
    </row>
    <row r="6" s="44" customFormat="1" ht="20.1" customHeight="1" spans="1:45">
      <c r="A6" s="58"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759</v>
      </c>
      <c r="B10" s="61"/>
      <c r="C10" s="61"/>
      <c r="D10" s="61"/>
    </row>
    <row r="11" s="44" customFormat="1" ht="20.1" customHeight="1" spans="1:4">
      <c r="A11" s="55" t="s">
        <v>760</v>
      </c>
      <c r="B11" s="61"/>
      <c r="C11" s="61"/>
      <c r="D11" s="61"/>
    </row>
    <row r="12" s="44" customFormat="1" ht="20.1" customHeight="1" spans="1:4">
      <c r="A12" s="58" t="s">
        <v>761</v>
      </c>
      <c r="B12" s="61"/>
      <c r="C12" s="61"/>
      <c r="D12" s="61"/>
    </row>
    <row r="13" s="44" customFormat="1" ht="20.1" customHeight="1" spans="1:4">
      <c r="A13" s="55" t="s">
        <v>762</v>
      </c>
      <c r="B13" s="61"/>
      <c r="C13" s="61"/>
      <c r="D13" s="61"/>
    </row>
    <row r="14" s="44" customFormat="1" ht="20.1" customHeight="1" spans="1:4">
      <c r="A14" s="58" t="s">
        <v>763</v>
      </c>
      <c r="B14" s="61"/>
      <c r="C14" s="61"/>
      <c r="D14" s="61"/>
    </row>
    <row r="15" s="44" customFormat="1" ht="20.1" customHeight="1" spans="1:4">
      <c r="A15" s="55" t="s">
        <v>764</v>
      </c>
      <c r="B15" s="61"/>
      <c r="C15" s="61"/>
      <c r="D15" s="61"/>
    </row>
    <row r="16" s="44" customFormat="1" ht="20.1" customHeight="1" spans="1:4">
      <c r="A16" s="58" t="s">
        <v>765</v>
      </c>
      <c r="B16" s="61"/>
      <c r="C16" s="61"/>
      <c r="D16" s="61"/>
    </row>
    <row r="17" s="44" customFormat="1" ht="20.1" customHeight="1" spans="1:4">
      <c r="A17" s="55" t="s">
        <v>766</v>
      </c>
      <c r="B17" s="61"/>
      <c r="C17" s="61"/>
      <c r="D17" s="61"/>
    </row>
    <row r="18" s="44" customFormat="1" ht="20.1" customHeight="1" spans="1:4">
      <c r="A18" s="58" t="s">
        <v>767</v>
      </c>
      <c r="B18" s="61"/>
      <c r="C18" s="61"/>
      <c r="D18" s="61"/>
    </row>
    <row r="19" s="44" customFormat="1" ht="20.1" customHeight="1" spans="1:4">
      <c r="A19" s="58"/>
      <c r="B19" s="61"/>
      <c r="C19" s="61"/>
      <c r="D19" s="61"/>
    </row>
    <row r="20" s="44" customFormat="1" ht="20.1" customHeight="1" spans="1:4">
      <c r="A20" s="62" t="s">
        <v>768</v>
      </c>
      <c r="B20" s="61"/>
      <c r="C20" s="61"/>
      <c r="D20" s="61"/>
    </row>
    <row r="21" s="44" customFormat="1" ht="20.1" customHeight="1" spans="1:4">
      <c r="A21" s="62" t="s">
        <v>769</v>
      </c>
      <c r="B21" s="61"/>
      <c r="C21" s="61"/>
      <c r="D21" s="61"/>
    </row>
    <row r="22" ht="29.1" customHeight="1" spans="1:1">
      <c r="A22" s="63" t="s">
        <v>926</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I36" sqref="I36"/>
    </sheetView>
  </sheetViews>
  <sheetFormatPr defaultColWidth="9" defaultRowHeight="14" outlineLevelCol="6"/>
  <cols>
    <col min="2" max="2" width="16.1272727272727" customWidth="1"/>
    <col min="3" max="3" width="12.7545454545455" customWidth="1"/>
    <col min="4" max="4" width="17" customWidth="1"/>
    <col min="5" max="5" width="22.2545454545455" customWidth="1"/>
    <col min="6" max="6" width="17.5" customWidth="1"/>
    <col min="7" max="7" width="17" customWidth="1"/>
    <col min="8" max="8" width="10.3727272727273"/>
    <col min="9" max="9" width="9.12727272727273"/>
    <col min="10" max="10" width="10.3727272727273"/>
    <col min="12" max="12" width="10.3727272727273"/>
    <col min="14" max="14" width="10.3727272727273"/>
    <col min="15" max="15" width="9.12727272727273"/>
  </cols>
  <sheetData>
    <row r="1" spans="1:1">
      <c r="A1" t="s">
        <v>932</v>
      </c>
    </row>
    <row r="2" ht="32.1" customHeight="1" spans="1:7">
      <c r="A2" s="31" t="s">
        <v>933</v>
      </c>
      <c r="B2" s="31"/>
      <c r="C2" s="31"/>
      <c r="D2" s="31"/>
      <c r="E2" s="31"/>
      <c r="F2" s="31"/>
      <c r="G2" s="32"/>
    </row>
    <row r="3" ht="21" customHeight="1" spans="1:7">
      <c r="A3" s="33"/>
      <c r="B3" s="34"/>
      <c r="C3" s="34"/>
      <c r="D3" s="34"/>
      <c r="E3" s="34"/>
      <c r="F3" s="35" t="s">
        <v>42</v>
      </c>
      <c r="G3" s="35"/>
    </row>
    <row r="4" s="30" customFormat="1" ht="21.95" customHeight="1" spans="1:7">
      <c r="A4" s="36" t="s">
        <v>934</v>
      </c>
      <c r="B4" s="36" t="s">
        <v>935</v>
      </c>
      <c r="C4" s="36" t="s">
        <v>936</v>
      </c>
      <c r="D4" s="36"/>
      <c r="E4" s="36"/>
      <c r="F4" s="36" t="s">
        <v>937</v>
      </c>
      <c r="G4" s="37"/>
    </row>
    <row r="5" s="30" customFormat="1" ht="29.1" customHeight="1" spans="1:7">
      <c r="A5" s="38"/>
      <c r="B5" s="38"/>
      <c r="C5" s="38" t="s">
        <v>814</v>
      </c>
      <c r="D5" s="38" t="s">
        <v>938</v>
      </c>
      <c r="E5" s="38" t="s">
        <v>939</v>
      </c>
      <c r="F5" s="38"/>
      <c r="G5" s="37"/>
    </row>
    <row r="6" s="30" customFormat="1" ht="24" customHeight="1" spans="1:7">
      <c r="A6" s="39">
        <v>24</v>
      </c>
      <c r="B6" s="39"/>
      <c r="C6" s="39">
        <v>24</v>
      </c>
      <c r="D6" s="39"/>
      <c r="E6" s="39">
        <v>24</v>
      </c>
      <c r="F6" s="39"/>
      <c r="G6" s="37"/>
    </row>
    <row r="7" s="30" customFormat="1" ht="39" customHeight="1" spans="1:7">
      <c r="A7" s="40" t="s">
        <v>940</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workbookViewId="0">
      <selection activeCell="A2" sqref="A2:L2"/>
    </sheetView>
  </sheetViews>
  <sheetFormatPr defaultColWidth="9" defaultRowHeight="21.95" customHeight="1"/>
  <cols>
    <col min="1" max="1" width="25" style="333" customWidth="1"/>
    <col min="2" max="2" width="12.6272727272727" style="333" customWidth="1"/>
    <col min="3" max="3" width="11.7545454545455" style="333" customWidth="1"/>
    <col min="4" max="4" width="12.5" style="333" customWidth="1"/>
    <col min="5" max="5" width="8.12727272727273" style="333" customWidth="1"/>
    <col min="6" max="6" width="7.5" style="333" customWidth="1"/>
    <col min="7" max="7" width="27.6272727272727" style="333" customWidth="1"/>
    <col min="8" max="8" width="12.8727272727273" style="333" customWidth="1"/>
    <col min="9" max="9" width="12.1272727272727" style="333" customWidth="1"/>
    <col min="10" max="10" width="12.5" style="333" customWidth="1"/>
    <col min="11" max="11" width="7.87272727272727" style="333" customWidth="1"/>
    <col min="12" max="12" width="7.62727272727273" style="333" customWidth="1"/>
    <col min="13" max="13" width="9" style="333"/>
    <col min="14" max="14" width="12.6272727272727" style="333"/>
    <col min="15" max="250" width="9" style="333"/>
    <col min="251" max="251" width="4.87272727272727" style="333" customWidth="1"/>
    <col min="252" max="252" width="30.6272727272727" style="333" customWidth="1"/>
    <col min="253" max="253" width="17" style="333" customWidth="1"/>
    <col min="254" max="254" width="13.5" style="333" customWidth="1"/>
    <col min="255" max="255" width="32.1272727272727" style="333" customWidth="1"/>
    <col min="256" max="256" width="15.5" style="333" customWidth="1"/>
    <col min="257" max="257" width="12.2545454545455" style="333" customWidth="1"/>
    <col min="258" max="506" width="9" style="333"/>
    <col min="507" max="507" width="4.87272727272727" style="333" customWidth="1"/>
    <col min="508" max="508" width="30.6272727272727" style="333" customWidth="1"/>
    <col min="509" max="509" width="17" style="333" customWidth="1"/>
    <col min="510" max="510" width="13.5" style="333" customWidth="1"/>
    <col min="511" max="511" width="32.1272727272727" style="333" customWidth="1"/>
    <col min="512" max="512" width="15.5" style="333" customWidth="1"/>
    <col min="513" max="513" width="12.2545454545455" style="333" customWidth="1"/>
    <col min="514" max="762" width="9" style="333"/>
    <col min="763" max="763" width="4.87272727272727" style="333" customWidth="1"/>
    <col min="764" max="764" width="30.6272727272727" style="333" customWidth="1"/>
    <col min="765" max="765" width="17" style="333" customWidth="1"/>
    <col min="766" max="766" width="13.5" style="333" customWidth="1"/>
    <col min="767" max="767" width="32.1272727272727" style="333" customWidth="1"/>
    <col min="768" max="768" width="15.5" style="333" customWidth="1"/>
    <col min="769" max="769" width="12.2545454545455" style="333" customWidth="1"/>
    <col min="770" max="1018" width="9" style="333"/>
    <col min="1019" max="1019" width="4.87272727272727" style="333" customWidth="1"/>
    <col min="1020" max="1020" width="30.6272727272727" style="333" customWidth="1"/>
    <col min="1021" max="1021" width="17" style="333" customWidth="1"/>
    <col min="1022" max="1022" width="13.5" style="333" customWidth="1"/>
    <col min="1023" max="1023" width="32.1272727272727" style="333" customWidth="1"/>
    <col min="1024" max="1024" width="15.5" style="333" customWidth="1"/>
    <col min="1025" max="1025" width="12.2545454545455" style="333" customWidth="1"/>
    <col min="1026" max="1274" width="9" style="333"/>
    <col min="1275" max="1275" width="4.87272727272727" style="333" customWidth="1"/>
    <col min="1276" max="1276" width="30.6272727272727" style="333" customWidth="1"/>
    <col min="1277" max="1277" width="17" style="333" customWidth="1"/>
    <col min="1278" max="1278" width="13.5" style="333" customWidth="1"/>
    <col min="1279" max="1279" width="32.1272727272727" style="333" customWidth="1"/>
    <col min="1280" max="1280" width="15.5" style="333" customWidth="1"/>
    <col min="1281" max="1281" width="12.2545454545455" style="333" customWidth="1"/>
    <col min="1282" max="1530" width="9" style="333"/>
    <col min="1531" max="1531" width="4.87272727272727" style="333" customWidth="1"/>
    <col min="1532" max="1532" width="30.6272727272727" style="333" customWidth="1"/>
    <col min="1533" max="1533" width="17" style="333" customWidth="1"/>
    <col min="1534" max="1534" width="13.5" style="333" customWidth="1"/>
    <col min="1535" max="1535" width="32.1272727272727" style="333" customWidth="1"/>
    <col min="1536" max="1536" width="15.5" style="333" customWidth="1"/>
    <col min="1537" max="1537" width="12.2545454545455" style="333" customWidth="1"/>
    <col min="1538" max="1786" width="9" style="333"/>
    <col min="1787" max="1787" width="4.87272727272727" style="333" customWidth="1"/>
    <col min="1788" max="1788" width="30.6272727272727" style="333" customWidth="1"/>
    <col min="1789" max="1789" width="17" style="333" customWidth="1"/>
    <col min="1790" max="1790" width="13.5" style="333" customWidth="1"/>
    <col min="1791" max="1791" width="32.1272727272727" style="333" customWidth="1"/>
    <col min="1792" max="1792" width="15.5" style="333" customWidth="1"/>
    <col min="1793" max="1793" width="12.2545454545455" style="333" customWidth="1"/>
    <col min="1794" max="2042" width="9" style="333"/>
    <col min="2043" max="2043" width="4.87272727272727" style="333" customWidth="1"/>
    <col min="2044" max="2044" width="30.6272727272727" style="333" customWidth="1"/>
    <col min="2045" max="2045" width="17" style="333" customWidth="1"/>
    <col min="2046" max="2046" width="13.5" style="333" customWidth="1"/>
    <col min="2047" max="2047" width="32.1272727272727" style="333" customWidth="1"/>
    <col min="2048" max="2048" width="15.5" style="333" customWidth="1"/>
    <col min="2049" max="2049" width="12.2545454545455" style="333" customWidth="1"/>
    <col min="2050" max="2298" width="9" style="333"/>
    <col min="2299" max="2299" width="4.87272727272727" style="333" customWidth="1"/>
    <col min="2300" max="2300" width="30.6272727272727" style="333" customWidth="1"/>
    <col min="2301" max="2301" width="17" style="333" customWidth="1"/>
    <col min="2302" max="2302" width="13.5" style="333" customWidth="1"/>
    <col min="2303" max="2303" width="32.1272727272727" style="333" customWidth="1"/>
    <col min="2304" max="2304" width="15.5" style="333" customWidth="1"/>
    <col min="2305" max="2305" width="12.2545454545455" style="333" customWidth="1"/>
    <col min="2306" max="2554" width="9" style="333"/>
    <col min="2555" max="2555" width="4.87272727272727" style="333" customWidth="1"/>
    <col min="2556" max="2556" width="30.6272727272727" style="333" customWidth="1"/>
    <col min="2557" max="2557" width="17" style="333" customWidth="1"/>
    <col min="2558" max="2558" width="13.5" style="333" customWidth="1"/>
    <col min="2559" max="2559" width="32.1272727272727" style="333" customWidth="1"/>
    <col min="2560" max="2560" width="15.5" style="333" customWidth="1"/>
    <col min="2561" max="2561" width="12.2545454545455" style="333" customWidth="1"/>
    <col min="2562" max="2810" width="9" style="333"/>
    <col min="2811" max="2811" width="4.87272727272727" style="333" customWidth="1"/>
    <col min="2812" max="2812" width="30.6272727272727" style="333" customWidth="1"/>
    <col min="2813" max="2813" width="17" style="333" customWidth="1"/>
    <col min="2814" max="2814" width="13.5" style="333" customWidth="1"/>
    <col min="2815" max="2815" width="32.1272727272727" style="333" customWidth="1"/>
    <col min="2816" max="2816" width="15.5" style="333" customWidth="1"/>
    <col min="2817" max="2817" width="12.2545454545455" style="333" customWidth="1"/>
    <col min="2818" max="3066" width="9" style="333"/>
    <col min="3067" max="3067" width="4.87272727272727" style="333" customWidth="1"/>
    <col min="3068" max="3068" width="30.6272727272727" style="333" customWidth="1"/>
    <col min="3069" max="3069" width="17" style="333" customWidth="1"/>
    <col min="3070" max="3070" width="13.5" style="333" customWidth="1"/>
    <col min="3071" max="3071" width="32.1272727272727" style="333" customWidth="1"/>
    <col min="3072" max="3072" width="15.5" style="333" customWidth="1"/>
    <col min="3073" max="3073" width="12.2545454545455" style="333" customWidth="1"/>
    <col min="3074" max="3322" width="9" style="333"/>
    <col min="3323" max="3323" width="4.87272727272727" style="333" customWidth="1"/>
    <col min="3324" max="3324" width="30.6272727272727" style="333" customWidth="1"/>
    <col min="3325" max="3325" width="17" style="333" customWidth="1"/>
    <col min="3326" max="3326" width="13.5" style="333" customWidth="1"/>
    <col min="3327" max="3327" width="32.1272727272727" style="333" customWidth="1"/>
    <col min="3328" max="3328" width="15.5" style="333" customWidth="1"/>
    <col min="3329" max="3329" width="12.2545454545455" style="333" customWidth="1"/>
    <col min="3330" max="3578" width="9" style="333"/>
    <col min="3579" max="3579" width="4.87272727272727" style="333" customWidth="1"/>
    <col min="3580" max="3580" width="30.6272727272727" style="333" customWidth="1"/>
    <col min="3581" max="3581" width="17" style="333" customWidth="1"/>
    <col min="3582" max="3582" width="13.5" style="333" customWidth="1"/>
    <col min="3583" max="3583" width="32.1272727272727" style="333" customWidth="1"/>
    <col min="3584" max="3584" width="15.5" style="333" customWidth="1"/>
    <col min="3585" max="3585" width="12.2545454545455" style="333" customWidth="1"/>
    <col min="3586" max="3834" width="9" style="333"/>
    <col min="3835" max="3835" width="4.87272727272727" style="333" customWidth="1"/>
    <col min="3836" max="3836" width="30.6272727272727" style="333" customWidth="1"/>
    <col min="3837" max="3837" width="17" style="333" customWidth="1"/>
    <col min="3838" max="3838" width="13.5" style="333" customWidth="1"/>
    <col min="3839" max="3839" width="32.1272727272727" style="333" customWidth="1"/>
    <col min="3840" max="3840" width="15.5" style="333" customWidth="1"/>
    <col min="3841" max="3841" width="12.2545454545455" style="333" customWidth="1"/>
    <col min="3842" max="4090" width="9" style="333"/>
    <col min="4091" max="4091" width="4.87272727272727" style="333" customWidth="1"/>
    <col min="4092" max="4092" width="30.6272727272727" style="333" customWidth="1"/>
    <col min="4093" max="4093" width="17" style="333" customWidth="1"/>
    <col min="4094" max="4094" width="13.5" style="333" customWidth="1"/>
    <col min="4095" max="4095" width="32.1272727272727" style="333" customWidth="1"/>
    <col min="4096" max="4096" width="15.5" style="333" customWidth="1"/>
    <col min="4097" max="4097" width="12.2545454545455" style="333" customWidth="1"/>
    <col min="4098" max="4346" width="9" style="333"/>
    <col min="4347" max="4347" width="4.87272727272727" style="333" customWidth="1"/>
    <col min="4348" max="4348" width="30.6272727272727" style="333" customWidth="1"/>
    <col min="4349" max="4349" width="17" style="333" customWidth="1"/>
    <col min="4350" max="4350" width="13.5" style="333" customWidth="1"/>
    <col min="4351" max="4351" width="32.1272727272727" style="333" customWidth="1"/>
    <col min="4352" max="4352" width="15.5" style="333" customWidth="1"/>
    <col min="4353" max="4353" width="12.2545454545455" style="333" customWidth="1"/>
    <col min="4354" max="4602" width="9" style="333"/>
    <col min="4603" max="4603" width="4.87272727272727" style="333" customWidth="1"/>
    <col min="4604" max="4604" width="30.6272727272727" style="333" customWidth="1"/>
    <col min="4605" max="4605" width="17" style="333" customWidth="1"/>
    <col min="4606" max="4606" width="13.5" style="333" customWidth="1"/>
    <col min="4607" max="4607" width="32.1272727272727" style="333" customWidth="1"/>
    <col min="4608" max="4608" width="15.5" style="333" customWidth="1"/>
    <col min="4609" max="4609" width="12.2545454545455" style="333" customWidth="1"/>
    <col min="4610" max="4858" width="9" style="333"/>
    <col min="4859" max="4859" width="4.87272727272727" style="333" customWidth="1"/>
    <col min="4860" max="4860" width="30.6272727272727" style="333" customWidth="1"/>
    <col min="4861" max="4861" width="17" style="333" customWidth="1"/>
    <col min="4862" max="4862" width="13.5" style="333" customWidth="1"/>
    <col min="4863" max="4863" width="32.1272727272727" style="333" customWidth="1"/>
    <col min="4864" max="4864" width="15.5" style="333" customWidth="1"/>
    <col min="4865" max="4865" width="12.2545454545455" style="333" customWidth="1"/>
    <col min="4866" max="5114" width="9" style="333"/>
    <col min="5115" max="5115" width="4.87272727272727" style="333" customWidth="1"/>
    <col min="5116" max="5116" width="30.6272727272727" style="333" customWidth="1"/>
    <col min="5117" max="5117" width="17" style="333" customWidth="1"/>
    <col min="5118" max="5118" width="13.5" style="333" customWidth="1"/>
    <col min="5119" max="5119" width="32.1272727272727" style="333" customWidth="1"/>
    <col min="5120" max="5120" width="15.5" style="333" customWidth="1"/>
    <col min="5121" max="5121" width="12.2545454545455" style="333" customWidth="1"/>
    <col min="5122" max="5370" width="9" style="333"/>
    <col min="5371" max="5371" width="4.87272727272727" style="333" customWidth="1"/>
    <col min="5372" max="5372" width="30.6272727272727" style="333" customWidth="1"/>
    <col min="5373" max="5373" width="17" style="333" customWidth="1"/>
    <col min="5374" max="5374" width="13.5" style="333" customWidth="1"/>
    <col min="5375" max="5375" width="32.1272727272727" style="333" customWidth="1"/>
    <col min="5376" max="5376" width="15.5" style="333" customWidth="1"/>
    <col min="5377" max="5377" width="12.2545454545455" style="333" customWidth="1"/>
    <col min="5378" max="5626" width="9" style="333"/>
    <col min="5627" max="5627" width="4.87272727272727" style="333" customWidth="1"/>
    <col min="5628" max="5628" width="30.6272727272727" style="333" customWidth="1"/>
    <col min="5629" max="5629" width="17" style="333" customWidth="1"/>
    <col min="5630" max="5630" width="13.5" style="333" customWidth="1"/>
    <col min="5631" max="5631" width="32.1272727272727" style="333" customWidth="1"/>
    <col min="5632" max="5632" width="15.5" style="333" customWidth="1"/>
    <col min="5633" max="5633" width="12.2545454545455" style="333" customWidth="1"/>
    <col min="5634" max="5882" width="9" style="333"/>
    <col min="5883" max="5883" width="4.87272727272727" style="333" customWidth="1"/>
    <col min="5884" max="5884" width="30.6272727272727" style="333" customWidth="1"/>
    <col min="5885" max="5885" width="17" style="333" customWidth="1"/>
    <col min="5886" max="5886" width="13.5" style="333" customWidth="1"/>
    <col min="5887" max="5887" width="32.1272727272727" style="333" customWidth="1"/>
    <col min="5888" max="5888" width="15.5" style="333" customWidth="1"/>
    <col min="5889" max="5889" width="12.2545454545455" style="333" customWidth="1"/>
    <col min="5890" max="6138" width="9" style="333"/>
    <col min="6139" max="6139" width="4.87272727272727" style="333" customWidth="1"/>
    <col min="6140" max="6140" width="30.6272727272727" style="333" customWidth="1"/>
    <col min="6141" max="6141" width="17" style="333" customWidth="1"/>
    <col min="6142" max="6142" width="13.5" style="333" customWidth="1"/>
    <col min="6143" max="6143" width="32.1272727272727" style="333" customWidth="1"/>
    <col min="6144" max="6144" width="15.5" style="333" customWidth="1"/>
    <col min="6145" max="6145" width="12.2545454545455" style="333" customWidth="1"/>
    <col min="6146" max="6394" width="9" style="333"/>
    <col min="6395" max="6395" width="4.87272727272727" style="333" customWidth="1"/>
    <col min="6396" max="6396" width="30.6272727272727" style="333" customWidth="1"/>
    <col min="6397" max="6397" width="17" style="333" customWidth="1"/>
    <col min="6398" max="6398" width="13.5" style="333" customWidth="1"/>
    <col min="6399" max="6399" width="32.1272727272727" style="333" customWidth="1"/>
    <col min="6400" max="6400" width="15.5" style="333" customWidth="1"/>
    <col min="6401" max="6401" width="12.2545454545455" style="333" customWidth="1"/>
    <col min="6402" max="6650" width="9" style="333"/>
    <col min="6651" max="6651" width="4.87272727272727" style="333" customWidth="1"/>
    <col min="6652" max="6652" width="30.6272727272727" style="333" customWidth="1"/>
    <col min="6653" max="6653" width="17" style="333" customWidth="1"/>
    <col min="6654" max="6654" width="13.5" style="333" customWidth="1"/>
    <col min="6655" max="6655" width="32.1272727272727" style="333" customWidth="1"/>
    <col min="6656" max="6656" width="15.5" style="333" customWidth="1"/>
    <col min="6657" max="6657" width="12.2545454545455" style="333" customWidth="1"/>
    <col min="6658" max="6906" width="9" style="333"/>
    <col min="6907" max="6907" width="4.87272727272727" style="333" customWidth="1"/>
    <col min="6908" max="6908" width="30.6272727272727" style="333" customWidth="1"/>
    <col min="6909" max="6909" width="17" style="333" customWidth="1"/>
    <col min="6910" max="6910" width="13.5" style="333" customWidth="1"/>
    <col min="6911" max="6911" width="32.1272727272727" style="333" customWidth="1"/>
    <col min="6912" max="6912" width="15.5" style="333" customWidth="1"/>
    <col min="6913" max="6913" width="12.2545454545455" style="333" customWidth="1"/>
    <col min="6914" max="7162" width="9" style="333"/>
    <col min="7163" max="7163" width="4.87272727272727" style="333" customWidth="1"/>
    <col min="7164" max="7164" width="30.6272727272727" style="333" customWidth="1"/>
    <col min="7165" max="7165" width="17" style="333" customWidth="1"/>
    <col min="7166" max="7166" width="13.5" style="333" customWidth="1"/>
    <col min="7167" max="7167" width="32.1272727272727" style="333" customWidth="1"/>
    <col min="7168" max="7168" width="15.5" style="333" customWidth="1"/>
    <col min="7169" max="7169" width="12.2545454545455" style="333" customWidth="1"/>
    <col min="7170" max="7418" width="9" style="333"/>
    <col min="7419" max="7419" width="4.87272727272727" style="333" customWidth="1"/>
    <col min="7420" max="7420" width="30.6272727272727" style="333" customWidth="1"/>
    <col min="7421" max="7421" width="17" style="333" customWidth="1"/>
    <col min="7422" max="7422" width="13.5" style="333" customWidth="1"/>
    <col min="7423" max="7423" width="32.1272727272727" style="333" customWidth="1"/>
    <col min="7424" max="7424" width="15.5" style="333" customWidth="1"/>
    <col min="7425" max="7425" width="12.2545454545455" style="333" customWidth="1"/>
    <col min="7426" max="7674" width="9" style="333"/>
    <col min="7675" max="7675" width="4.87272727272727" style="333" customWidth="1"/>
    <col min="7676" max="7676" width="30.6272727272727" style="333" customWidth="1"/>
    <col min="7677" max="7677" width="17" style="333" customWidth="1"/>
    <col min="7678" max="7678" width="13.5" style="333" customWidth="1"/>
    <col min="7679" max="7679" width="32.1272727272727" style="333" customWidth="1"/>
    <col min="7680" max="7680" width="15.5" style="333" customWidth="1"/>
    <col min="7681" max="7681" width="12.2545454545455" style="333" customWidth="1"/>
    <col min="7682" max="7930" width="9" style="333"/>
    <col min="7931" max="7931" width="4.87272727272727" style="333" customWidth="1"/>
    <col min="7932" max="7932" width="30.6272727272727" style="333" customWidth="1"/>
    <col min="7933" max="7933" width="17" style="333" customWidth="1"/>
    <col min="7934" max="7934" width="13.5" style="333" customWidth="1"/>
    <col min="7935" max="7935" width="32.1272727272727" style="333" customWidth="1"/>
    <col min="7936" max="7936" width="15.5" style="333" customWidth="1"/>
    <col min="7937" max="7937" width="12.2545454545455" style="333" customWidth="1"/>
    <col min="7938" max="8186" width="9" style="333"/>
    <col min="8187" max="8187" width="4.87272727272727" style="333" customWidth="1"/>
    <col min="8188" max="8188" width="30.6272727272727" style="333" customWidth="1"/>
    <col min="8189" max="8189" width="17" style="333" customWidth="1"/>
    <col min="8190" max="8190" width="13.5" style="333" customWidth="1"/>
    <col min="8191" max="8191" width="32.1272727272727" style="333" customWidth="1"/>
    <col min="8192" max="8192" width="15.5" style="333" customWidth="1"/>
    <col min="8193" max="8193" width="12.2545454545455" style="333" customWidth="1"/>
    <col min="8194" max="8442" width="9" style="333"/>
    <col min="8443" max="8443" width="4.87272727272727" style="333" customWidth="1"/>
    <col min="8444" max="8444" width="30.6272727272727" style="333" customWidth="1"/>
    <col min="8445" max="8445" width="17" style="333" customWidth="1"/>
    <col min="8446" max="8446" width="13.5" style="333" customWidth="1"/>
    <col min="8447" max="8447" width="32.1272727272727" style="333" customWidth="1"/>
    <col min="8448" max="8448" width="15.5" style="333" customWidth="1"/>
    <col min="8449" max="8449" width="12.2545454545455" style="333" customWidth="1"/>
    <col min="8450" max="8698" width="9" style="333"/>
    <col min="8699" max="8699" width="4.87272727272727" style="333" customWidth="1"/>
    <col min="8700" max="8700" width="30.6272727272727" style="333" customWidth="1"/>
    <col min="8701" max="8701" width="17" style="333" customWidth="1"/>
    <col min="8702" max="8702" width="13.5" style="333" customWidth="1"/>
    <col min="8703" max="8703" width="32.1272727272727" style="333" customWidth="1"/>
    <col min="8704" max="8704" width="15.5" style="333" customWidth="1"/>
    <col min="8705" max="8705" width="12.2545454545455" style="333" customWidth="1"/>
    <col min="8706" max="8954" width="9" style="333"/>
    <col min="8955" max="8955" width="4.87272727272727" style="333" customWidth="1"/>
    <col min="8956" max="8956" width="30.6272727272727" style="333" customWidth="1"/>
    <col min="8957" max="8957" width="17" style="333" customWidth="1"/>
    <col min="8958" max="8958" width="13.5" style="333" customWidth="1"/>
    <col min="8959" max="8959" width="32.1272727272727" style="333" customWidth="1"/>
    <col min="8960" max="8960" width="15.5" style="333" customWidth="1"/>
    <col min="8961" max="8961" width="12.2545454545455" style="333" customWidth="1"/>
    <col min="8962" max="9210" width="9" style="333"/>
    <col min="9211" max="9211" width="4.87272727272727" style="333" customWidth="1"/>
    <col min="9212" max="9212" width="30.6272727272727" style="333" customWidth="1"/>
    <col min="9213" max="9213" width="17" style="333" customWidth="1"/>
    <col min="9214" max="9214" width="13.5" style="333" customWidth="1"/>
    <col min="9215" max="9215" width="32.1272727272727" style="333" customWidth="1"/>
    <col min="9216" max="9216" width="15.5" style="333" customWidth="1"/>
    <col min="9217" max="9217" width="12.2545454545455" style="333" customWidth="1"/>
    <col min="9218" max="9466" width="9" style="333"/>
    <col min="9467" max="9467" width="4.87272727272727" style="333" customWidth="1"/>
    <col min="9468" max="9468" width="30.6272727272727" style="333" customWidth="1"/>
    <col min="9469" max="9469" width="17" style="333" customWidth="1"/>
    <col min="9470" max="9470" width="13.5" style="333" customWidth="1"/>
    <col min="9471" max="9471" width="32.1272727272727" style="333" customWidth="1"/>
    <col min="9472" max="9472" width="15.5" style="333" customWidth="1"/>
    <col min="9473" max="9473" width="12.2545454545455" style="333" customWidth="1"/>
    <col min="9474" max="9722" width="9" style="333"/>
    <col min="9723" max="9723" width="4.87272727272727" style="333" customWidth="1"/>
    <col min="9724" max="9724" width="30.6272727272727" style="333" customWidth="1"/>
    <col min="9725" max="9725" width="17" style="333" customWidth="1"/>
    <col min="9726" max="9726" width="13.5" style="333" customWidth="1"/>
    <col min="9727" max="9727" width="32.1272727272727" style="333" customWidth="1"/>
    <col min="9728" max="9728" width="15.5" style="333" customWidth="1"/>
    <col min="9729" max="9729" width="12.2545454545455" style="333" customWidth="1"/>
    <col min="9730" max="9978" width="9" style="333"/>
    <col min="9979" max="9979" width="4.87272727272727" style="333" customWidth="1"/>
    <col min="9980" max="9980" width="30.6272727272727" style="333" customWidth="1"/>
    <col min="9981" max="9981" width="17" style="333" customWidth="1"/>
    <col min="9982" max="9982" width="13.5" style="333" customWidth="1"/>
    <col min="9983" max="9983" width="32.1272727272727" style="333" customWidth="1"/>
    <col min="9984" max="9984" width="15.5" style="333" customWidth="1"/>
    <col min="9985" max="9985" width="12.2545454545455" style="333" customWidth="1"/>
    <col min="9986" max="10234" width="9" style="333"/>
    <col min="10235" max="10235" width="4.87272727272727" style="333" customWidth="1"/>
    <col min="10236" max="10236" width="30.6272727272727" style="333" customWidth="1"/>
    <col min="10237" max="10237" width="17" style="333" customWidth="1"/>
    <col min="10238" max="10238" width="13.5" style="333" customWidth="1"/>
    <col min="10239" max="10239" width="32.1272727272727" style="333" customWidth="1"/>
    <col min="10240" max="10240" width="15.5" style="333" customWidth="1"/>
    <col min="10241" max="10241" width="12.2545454545455" style="333" customWidth="1"/>
    <col min="10242" max="10490" width="9" style="333"/>
    <col min="10491" max="10491" width="4.87272727272727" style="333" customWidth="1"/>
    <col min="10492" max="10492" width="30.6272727272727" style="333" customWidth="1"/>
    <col min="10493" max="10493" width="17" style="333" customWidth="1"/>
    <col min="10494" max="10494" width="13.5" style="333" customWidth="1"/>
    <col min="10495" max="10495" width="32.1272727272727" style="333" customWidth="1"/>
    <col min="10496" max="10496" width="15.5" style="333" customWidth="1"/>
    <col min="10497" max="10497" width="12.2545454545455" style="333" customWidth="1"/>
    <col min="10498" max="10746" width="9" style="333"/>
    <col min="10747" max="10747" width="4.87272727272727" style="333" customWidth="1"/>
    <col min="10748" max="10748" width="30.6272727272727" style="333" customWidth="1"/>
    <col min="10749" max="10749" width="17" style="333" customWidth="1"/>
    <col min="10750" max="10750" width="13.5" style="333" customWidth="1"/>
    <col min="10751" max="10751" width="32.1272727272727" style="333" customWidth="1"/>
    <col min="10752" max="10752" width="15.5" style="333" customWidth="1"/>
    <col min="10753" max="10753" width="12.2545454545455" style="333" customWidth="1"/>
    <col min="10754" max="11002" width="9" style="333"/>
    <col min="11003" max="11003" width="4.87272727272727" style="333" customWidth="1"/>
    <col min="11004" max="11004" width="30.6272727272727" style="333" customWidth="1"/>
    <col min="11005" max="11005" width="17" style="333" customWidth="1"/>
    <col min="11006" max="11006" width="13.5" style="333" customWidth="1"/>
    <col min="11007" max="11007" width="32.1272727272727" style="333" customWidth="1"/>
    <col min="11008" max="11008" width="15.5" style="333" customWidth="1"/>
    <col min="11009" max="11009" width="12.2545454545455" style="333" customWidth="1"/>
    <col min="11010" max="11258" width="9" style="333"/>
    <col min="11259" max="11259" width="4.87272727272727" style="333" customWidth="1"/>
    <col min="11260" max="11260" width="30.6272727272727" style="333" customWidth="1"/>
    <col min="11261" max="11261" width="17" style="333" customWidth="1"/>
    <col min="11262" max="11262" width="13.5" style="333" customWidth="1"/>
    <col min="11263" max="11263" width="32.1272727272727" style="333" customWidth="1"/>
    <col min="11264" max="11264" width="15.5" style="333" customWidth="1"/>
    <col min="11265" max="11265" width="12.2545454545455" style="333" customWidth="1"/>
    <col min="11266" max="11514" width="9" style="333"/>
    <col min="11515" max="11515" width="4.87272727272727" style="333" customWidth="1"/>
    <col min="11516" max="11516" width="30.6272727272727" style="333" customWidth="1"/>
    <col min="11517" max="11517" width="17" style="333" customWidth="1"/>
    <col min="11518" max="11518" width="13.5" style="333" customWidth="1"/>
    <col min="11519" max="11519" width="32.1272727272727" style="333" customWidth="1"/>
    <col min="11520" max="11520" width="15.5" style="333" customWidth="1"/>
    <col min="11521" max="11521" width="12.2545454545455" style="333" customWidth="1"/>
    <col min="11522" max="11770" width="9" style="333"/>
    <col min="11771" max="11771" width="4.87272727272727" style="333" customWidth="1"/>
    <col min="11772" max="11772" width="30.6272727272727" style="333" customWidth="1"/>
    <col min="11773" max="11773" width="17" style="333" customWidth="1"/>
    <col min="11774" max="11774" width="13.5" style="333" customWidth="1"/>
    <col min="11775" max="11775" width="32.1272727272727" style="333" customWidth="1"/>
    <col min="11776" max="11776" width="15.5" style="333" customWidth="1"/>
    <col min="11777" max="11777" width="12.2545454545455" style="333" customWidth="1"/>
    <col min="11778" max="12026" width="9" style="333"/>
    <col min="12027" max="12027" width="4.87272727272727" style="333" customWidth="1"/>
    <col min="12028" max="12028" width="30.6272727272727" style="333" customWidth="1"/>
    <col min="12029" max="12029" width="17" style="333" customWidth="1"/>
    <col min="12030" max="12030" width="13.5" style="333" customWidth="1"/>
    <col min="12031" max="12031" width="32.1272727272727" style="333" customWidth="1"/>
    <col min="12032" max="12032" width="15.5" style="333" customWidth="1"/>
    <col min="12033" max="12033" width="12.2545454545455" style="333" customWidth="1"/>
    <col min="12034" max="12282" width="9" style="333"/>
    <col min="12283" max="12283" width="4.87272727272727" style="333" customWidth="1"/>
    <col min="12284" max="12284" width="30.6272727272727" style="333" customWidth="1"/>
    <col min="12285" max="12285" width="17" style="333" customWidth="1"/>
    <col min="12286" max="12286" width="13.5" style="333" customWidth="1"/>
    <col min="12287" max="12287" width="32.1272727272727" style="333" customWidth="1"/>
    <col min="12288" max="12288" width="15.5" style="333" customWidth="1"/>
    <col min="12289" max="12289" width="12.2545454545455" style="333" customWidth="1"/>
    <col min="12290" max="12538" width="9" style="333"/>
    <col min="12539" max="12539" width="4.87272727272727" style="333" customWidth="1"/>
    <col min="12540" max="12540" width="30.6272727272727" style="333" customWidth="1"/>
    <col min="12541" max="12541" width="17" style="333" customWidth="1"/>
    <col min="12542" max="12542" width="13.5" style="333" customWidth="1"/>
    <col min="12543" max="12543" width="32.1272727272727" style="333" customWidth="1"/>
    <col min="12544" max="12544" width="15.5" style="333" customWidth="1"/>
    <col min="12545" max="12545" width="12.2545454545455" style="333" customWidth="1"/>
    <col min="12546" max="12794" width="9" style="333"/>
    <col min="12795" max="12795" width="4.87272727272727" style="333" customWidth="1"/>
    <col min="12796" max="12796" width="30.6272727272727" style="333" customWidth="1"/>
    <col min="12797" max="12797" width="17" style="333" customWidth="1"/>
    <col min="12798" max="12798" width="13.5" style="333" customWidth="1"/>
    <col min="12799" max="12799" width="32.1272727272727" style="333" customWidth="1"/>
    <col min="12800" max="12800" width="15.5" style="333" customWidth="1"/>
    <col min="12801" max="12801" width="12.2545454545455" style="333" customWidth="1"/>
    <col min="12802" max="13050" width="9" style="333"/>
    <col min="13051" max="13051" width="4.87272727272727" style="333" customWidth="1"/>
    <col min="13052" max="13052" width="30.6272727272727" style="333" customWidth="1"/>
    <col min="13053" max="13053" width="17" style="333" customWidth="1"/>
    <col min="13054" max="13054" width="13.5" style="333" customWidth="1"/>
    <col min="13055" max="13055" width="32.1272727272727" style="333" customWidth="1"/>
    <col min="13056" max="13056" width="15.5" style="333" customWidth="1"/>
    <col min="13057" max="13057" width="12.2545454545455" style="333" customWidth="1"/>
    <col min="13058" max="13306" width="9" style="333"/>
    <col min="13307" max="13307" width="4.87272727272727" style="333" customWidth="1"/>
    <col min="13308" max="13308" width="30.6272727272727" style="333" customWidth="1"/>
    <col min="13309" max="13309" width="17" style="333" customWidth="1"/>
    <col min="13310" max="13310" width="13.5" style="333" customWidth="1"/>
    <col min="13311" max="13311" width="32.1272727272727" style="333" customWidth="1"/>
    <col min="13312" max="13312" width="15.5" style="333" customWidth="1"/>
    <col min="13313" max="13313" width="12.2545454545455" style="333" customWidth="1"/>
    <col min="13314" max="13562" width="9" style="333"/>
    <col min="13563" max="13563" width="4.87272727272727" style="333" customWidth="1"/>
    <col min="13564" max="13564" width="30.6272727272727" style="333" customWidth="1"/>
    <col min="13565" max="13565" width="17" style="333" customWidth="1"/>
    <col min="13566" max="13566" width="13.5" style="333" customWidth="1"/>
    <col min="13567" max="13567" width="32.1272727272727" style="333" customWidth="1"/>
    <col min="13568" max="13568" width="15.5" style="333" customWidth="1"/>
    <col min="13569" max="13569" width="12.2545454545455" style="333" customWidth="1"/>
    <col min="13570" max="13818" width="9" style="333"/>
    <col min="13819" max="13819" width="4.87272727272727" style="333" customWidth="1"/>
    <col min="13820" max="13820" width="30.6272727272727" style="333" customWidth="1"/>
    <col min="13821" max="13821" width="17" style="333" customWidth="1"/>
    <col min="13822" max="13822" width="13.5" style="333" customWidth="1"/>
    <col min="13823" max="13823" width="32.1272727272727" style="333" customWidth="1"/>
    <col min="13824" max="13824" width="15.5" style="333" customWidth="1"/>
    <col min="13825" max="13825" width="12.2545454545455" style="333" customWidth="1"/>
    <col min="13826" max="14074" width="9" style="333"/>
    <col min="14075" max="14075" width="4.87272727272727" style="333" customWidth="1"/>
    <col min="14076" max="14076" width="30.6272727272727" style="333" customWidth="1"/>
    <col min="14077" max="14077" width="17" style="333" customWidth="1"/>
    <col min="14078" max="14078" width="13.5" style="333" customWidth="1"/>
    <col min="14079" max="14079" width="32.1272727272727" style="333" customWidth="1"/>
    <col min="14080" max="14080" width="15.5" style="333" customWidth="1"/>
    <col min="14081" max="14081" width="12.2545454545455" style="333" customWidth="1"/>
    <col min="14082" max="14330" width="9" style="333"/>
    <col min="14331" max="14331" width="4.87272727272727" style="333" customWidth="1"/>
    <col min="14332" max="14332" width="30.6272727272727" style="333" customWidth="1"/>
    <col min="14333" max="14333" width="17" style="333" customWidth="1"/>
    <col min="14334" max="14334" width="13.5" style="333" customWidth="1"/>
    <col min="14335" max="14335" width="32.1272727272727" style="333" customWidth="1"/>
    <col min="14336" max="14336" width="15.5" style="333" customWidth="1"/>
    <col min="14337" max="14337" width="12.2545454545455" style="333" customWidth="1"/>
    <col min="14338" max="14586" width="9" style="333"/>
    <col min="14587" max="14587" width="4.87272727272727" style="333" customWidth="1"/>
    <col min="14588" max="14588" width="30.6272727272727" style="333" customWidth="1"/>
    <col min="14589" max="14589" width="17" style="333" customWidth="1"/>
    <col min="14590" max="14590" width="13.5" style="333" customWidth="1"/>
    <col min="14591" max="14591" width="32.1272727272727" style="333" customWidth="1"/>
    <col min="14592" max="14592" width="15.5" style="333" customWidth="1"/>
    <col min="14593" max="14593" width="12.2545454545455" style="333" customWidth="1"/>
    <col min="14594" max="14842" width="9" style="333"/>
    <col min="14843" max="14843" width="4.87272727272727" style="333" customWidth="1"/>
    <col min="14844" max="14844" width="30.6272727272727" style="333" customWidth="1"/>
    <col min="14845" max="14845" width="17" style="333" customWidth="1"/>
    <col min="14846" max="14846" width="13.5" style="333" customWidth="1"/>
    <col min="14847" max="14847" width="32.1272727272727" style="333" customWidth="1"/>
    <col min="14848" max="14848" width="15.5" style="333" customWidth="1"/>
    <col min="14849" max="14849" width="12.2545454545455" style="333" customWidth="1"/>
    <col min="14850" max="15098" width="9" style="333"/>
    <col min="15099" max="15099" width="4.87272727272727" style="333" customWidth="1"/>
    <col min="15100" max="15100" width="30.6272727272727" style="333" customWidth="1"/>
    <col min="15101" max="15101" width="17" style="333" customWidth="1"/>
    <col min="15102" max="15102" width="13.5" style="333" customWidth="1"/>
    <col min="15103" max="15103" width="32.1272727272727" style="333" customWidth="1"/>
    <col min="15104" max="15104" width="15.5" style="333" customWidth="1"/>
    <col min="15105" max="15105" width="12.2545454545455" style="333" customWidth="1"/>
    <col min="15106" max="15354" width="9" style="333"/>
    <col min="15355" max="15355" width="4.87272727272727" style="333" customWidth="1"/>
    <col min="15356" max="15356" width="30.6272727272727" style="333" customWidth="1"/>
    <col min="15357" max="15357" width="17" style="333" customWidth="1"/>
    <col min="15358" max="15358" width="13.5" style="333" customWidth="1"/>
    <col min="15359" max="15359" width="32.1272727272727" style="333" customWidth="1"/>
    <col min="15360" max="15360" width="15.5" style="333" customWidth="1"/>
    <col min="15361" max="15361" width="12.2545454545455" style="333" customWidth="1"/>
    <col min="15362" max="15610" width="9" style="333"/>
    <col min="15611" max="15611" width="4.87272727272727" style="333" customWidth="1"/>
    <col min="15612" max="15612" width="30.6272727272727" style="333" customWidth="1"/>
    <col min="15613" max="15613" width="17" style="333" customWidth="1"/>
    <col min="15614" max="15614" width="13.5" style="333" customWidth="1"/>
    <col min="15615" max="15615" width="32.1272727272727" style="333" customWidth="1"/>
    <col min="15616" max="15616" width="15.5" style="333" customWidth="1"/>
    <col min="15617" max="15617" width="12.2545454545455" style="333" customWidth="1"/>
    <col min="15618" max="15866" width="9" style="333"/>
    <col min="15867" max="15867" width="4.87272727272727" style="333" customWidth="1"/>
    <col min="15868" max="15868" width="30.6272727272727" style="333" customWidth="1"/>
    <col min="15869" max="15869" width="17" style="333" customWidth="1"/>
    <col min="15870" max="15870" width="13.5" style="333" customWidth="1"/>
    <col min="15871" max="15871" width="32.1272727272727" style="333" customWidth="1"/>
    <col min="15872" max="15872" width="15.5" style="333" customWidth="1"/>
    <col min="15873" max="15873" width="12.2545454545455" style="333" customWidth="1"/>
    <col min="15874" max="16122" width="9" style="333"/>
    <col min="16123" max="16123" width="4.87272727272727" style="333" customWidth="1"/>
    <col min="16124" max="16124" width="30.6272727272727" style="333" customWidth="1"/>
    <col min="16125" max="16125" width="17" style="333" customWidth="1"/>
    <col min="16126" max="16126" width="13.5" style="333" customWidth="1"/>
    <col min="16127" max="16127" width="32.1272727272727" style="333" customWidth="1"/>
    <col min="16128" max="16128" width="15.5" style="333" customWidth="1"/>
    <col min="16129" max="16129" width="12.2545454545455" style="333" customWidth="1"/>
    <col min="16130" max="16384" width="9" style="333"/>
  </cols>
  <sheetData>
    <row r="1" ht="21" customHeight="1" spans="1:12">
      <c r="A1" s="126" t="s">
        <v>40</v>
      </c>
      <c r="B1" s="126"/>
      <c r="C1" s="126"/>
      <c r="D1" s="126"/>
      <c r="E1" s="126"/>
      <c r="F1" s="126"/>
      <c r="G1" s="126"/>
      <c r="H1" s="126"/>
      <c r="I1" s="126"/>
      <c r="J1" s="126"/>
      <c r="K1" s="126"/>
      <c r="L1" s="126"/>
    </row>
    <row r="2" customHeight="1" spans="1:12">
      <c r="A2" s="334" t="s">
        <v>41</v>
      </c>
      <c r="B2" s="334"/>
      <c r="C2" s="334"/>
      <c r="D2" s="334"/>
      <c r="E2" s="334"/>
      <c r="F2" s="334"/>
      <c r="G2" s="334"/>
      <c r="H2" s="334"/>
      <c r="I2" s="334"/>
      <c r="J2" s="334"/>
      <c r="K2" s="334"/>
      <c r="L2" s="334"/>
    </row>
    <row r="3" ht="18" customHeight="1" spans="1:12">
      <c r="A3" s="335"/>
      <c r="B3" s="335"/>
      <c r="C3" s="335"/>
      <c r="D3" s="335"/>
      <c r="E3" s="335"/>
      <c r="F3" s="335"/>
      <c r="G3" s="335"/>
      <c r="H3" s="335"/>
      <c r="I3" s="335"/>
      <c r="J3" s="335"/>
      <c r="K3" s="335"/>
      <c r="L3" s="347" t="s">
        <v>42</v>
      </c>
    </row>
    <row r="4" ht="75" customHeight="1" spans="1:12">
      <c r="A4" s="72" t="s">
        <v>43</v>
      </c>
      <c r="B4" s="73" t="s">
        <v>44</v>
      </c>
      <c r="C4" s="73" t="s">
        <v>45</v>
      </c>
      <c r="D4" s="73" t="s">
        <v>46</v>
      </c>
      <c r="E4" s="73" t="s">
        <v>47</v>
      </c>
      <c r="F4" s="253" t="s">
        <v>48</v>
      </c>
      <c r="G4" s="72" t="s">
        <v>49</v>
      </c>
      <c r="H4" s="73" t="s">
        <v>44</v>
      </c>
      <c r="I4" s="73" t="s">
        <v>45</v>
      </c>
      <c r="J4" s="73" t="s">
        <v>46</v>
      </c>
      <c r="K4" s="73" t="s">
        <v>47</v>
      </c>
      <c r="L4" s="253" t="s">
        <v>48</v>
      </c>
    </row>
    <row r="5" ht="20.1" customHeight="1" spans="1:12">
      <c r="A5" s="72" t="s">
        <v>50</v>
      </c>
      <c r="B5" s="336">
        <f>B6+B32</f>
        <v>5850</v>
      </c>
      <c r="C5" s="336">
        <f>C6+C32</f>
        <v>6678</v>
      </c>
      <c r="D5" s="336">
        <f>D6+D32</f>
        <v>6678</v>
      </c>
      <c r="E5" s="337">
        <f t="shared" ref="E5:E10" si="0">D5/C5</f>
        <v>1</v>
      </c>
      <c r="F5" s="302">
        <f>D5/5837</f>
        <v>1.14408086345726</v>
      </c>
      <c r="G5" s="72" t="s">
        <v>50</v>
      </c>
      <c r="H5" s="336">
        <f>H6+H32</f>
        <v>5850</v>
      </c>
      <c r="I5" s="336">
        <f>I6+I32</f>
        <v>6678</v>
      </c>
      <c r="J5" s="336">
        <f>J6+J32</f>
        <v>6678</v>
      </c>
      <c r="K5" s="337">
        <f>J5/I5</f>
        <v>1</v>
      </c>
      <c r="L5" s="302">
        <f>J5/5837</f>
        <v>1.14408086345726</v>
      </c>
    </row>
    <row r="6" ht="20.1" customHeight="1" spans="1:12">
      <c r="A6" s="338" t="s">
        <v>51</v>
      </c>
      <c r="B6" s="336">
        <f>B7+B23</f>
        <v>5231</v>
      </c>
      <c r="C6" s="336">
        <f>C7+C23</f>
        <v>5765</v>
      </c>
      <c r="D6" s="336">
        <f>D7+D23</f>
        <v>5765</v>
      </c>
      <c r="E6" s="337">
        <f t="shared" si="0"/>
        <v>1</v>
      </c>
      <c r="F6" s="304">
        <f>D6/5388</f>
        <v>1.0699703043801</v>
      </c>
      <c r="G6" s="338" t="s">
        <v>52</v>
      </c>
      <c r="H6" s="336">
        <f>SUM(H7:H31)</f>
        <v>5503</v>
      </c>
      <c r="I6" s="336">
        <f>SUM(I7:I31)</f>
        <v>5679</v>
      </c>
      <c r="J6" s="336">
        <f>SUM(J7:J31)</f>
        <v>5679</v>
      </c>
      <c r="K6" s="337">
        <f>J6/I6</f>
        <v>1</v>
      </c>
      <c r="L6" s="348">
        <f>J6/2212</f>
        <v>2.56735985533454</v>
      </c>
    </row>
    <row r="7" ht="20.1" customHeight="1" spans="1:12">
      <c r="A7" s="239" t="s">
        <v>53</v>
      </c>
      <c r="B7" s="339">
        <f>SUM(B8:B22)</f>
        <v>5206</v>
      </c>
      <c r="C7" s="339">
        <f>SUM(C8:C22)</f>
        <v>5744</v>
      </c>
      <c r="D7" s="339">
        <f>SUM(D8:D22)</f>
        <v>5744</v>
      </c>
      <c r="E7" s="337">
        <f t="shared" si="0"/>
        <v>1</v>
      </c>
      <c r="F7" s="309">
        <f>D7/4856</f>
        <v>1.1828665568369</v>
      </c>
      <c r="G7" s="239" t="s">
        <v>54</v>
      </c>
      <c r="H7" s="339">
        <v>2561</v>
      </c>
      <c r="I7" s="339">
        <v>2686</v>
      </c>
      <c r="J7" s="339">
        <v>2686</v>
      </c>
      <c r="K7" s="337">
        <f>J7/I7</f>
        <v>1</v>
      </c>
      <c r="L7" s="341">
        <f>J7/725</f>
        <v>3.7048275862069</v>
      </c>
    </row>
    <row r="8" ht="20.1" customHeight="1" spans="1:12">
      <c r="A8" s="239" t="s">
        <v>55</v>
      </c>
      <c r="B8" s="339">
        <v>2490</v>
      </c>
      <c r="C8" s="339">
        <v>1847</v>
      </c>
      <c r="D8" s="339">
        <v>1847</v>
      </c>
      <c r="E8" s="337">
        <f t="shared" si="0"/>
        <v>1</v>
      </c>
      <c r="F8" s="309">
        <f>D8/2540</f>
        <v>0.727165354330709</v>
      </c>
      <c r="G8" s="239" t="s">
        <v>56</v>
      </c>
      <c r="H8" s="339"/>
      <c r="I8" s="339"/>
      <c r="J8" s="339"/>
      <c r="K8" s="337"/>
      <c r="L8" s="309"/>
    </row>
    <row r="9" ht="20.1" customHeight="1" spans="1:12">
      <c r="A9" s="239" t="s">
        <v>57</v>
      </c>
      <c r="B9" s="339">
        <v>349</v>
      </c>
      <c r="C9" s="339">
        <v>409</v>
      </c>
      <c r="D9" s="339">
        <v>409</v>
      </c>
      <c r="E9" s="337">
        <f t="shared" si="0"/>
        <v>1</v>
      </c>
      <c r="F9" s="309">
        <f>D9/227</f>
        <v>1.80176211453744</v>
      </c>
      <c r="G9" s="239" t="s">
        <v>58</v>
      </c>
      <c r="H9" s="339"/>
      <c r="I9" s="339">
        <v>3</v>
      </c>
      <c r="J9" s="339">
        <v>3</v>
      </c>
      <c r="K9" s="337">
        <f>J9/I9</f>
        <v>1</v>
      </c>
      <c r="L9" s="309"/>
    </row>
    <row r="10" ht="20.1" customHeight="1" spans="1:12">
      <c r="A10" s="239" t="s">
        <v>59</v>
      </c>
      <c r="B10" s="339">
        <v>339</v>
      </c>
      <c r="C10" s="339">
        <v>301</v>
      </c>
      <c r="D10" s="339">
        <v>301</v>
      </c>
      <c r="E10" s="337">
        <f t="shared" si="0"/>
        <v>1</v>
      </c>
      <c r="F10" s="309">
        <f>D10/281</f>
        <v>1.0711743772242</v>
      </c>
      <c r="G10" s="239" t="s">
        <v>60</v>
      </c>
      <c r="H10" s="339"/>
      <c r="I10" s="339"/>
      <c r="J10" s="339"/>
      <c r="K10" s="337"/>
      <c r="L10" s="309"/>
    </row>
    <row r="11" ht="20.1" customHeight="1" spans="1:12">
      <c r="A11" s="239" t="s">
        <v>61</v>
      </c>
      <c r="B11" s="339"/>
      <c r="C11" s="339"/>
      <c r="D11" s="339"/>
      <c r="E11" s="337"/>
      <c r="F11" s="309"/>
      <c r="G11" s="239" t="s">
        <v>62</v>
      </c>
      <c r="H11" s="339"/>
      <c r="I11" s="339"/>
      <c r="J11" s="339"/>
      <c r="K11" s="337"/>
      <c r="L11" s="309"/>
    </row>
    <row r="12" ht="20.1" customHeight="1" spans="1:12">
      <c r="A12" s="239" t="s">
        <v>63</v>
      </c>
      <c r="B12" s="339">
        <v>470</v>
      </c>
      <c r="C12" s="339">
        <v>332</v>
      </c>
      <c r="D12" s="339">
        <v>332</v>
      </c>
      <c r="E12" s="337">
        <f>D12/C12</f>
        <v>1</v>
      </c>
      <c r="F12" s="309">
        <f>D12/527</f>
        <v>0.629981024667932</v>
      </c>
      <c r="G12" s="239" t="s">
        <v>64</v>
      </c>
      <c r="H12" s="339"/>
      <c r="I12" s="339"/>
      <c r="J12" s="339"/>
      <c r="K12" s="337"/>
      <c r="L12" s="309"/>
    </row>
    <row r="13" ht="20.1" customHeight="1" spans="1:12">
      <c r="A13" s="239" t="s">
        <v>65</v>
      </c>
      <c r="B13" s="339">
        <v>300</v>
      </c>
      <c r="C13" s="339">
        <v>1657</v>
      </c>
      <c r="D13" s="339">
        <v>1657</v>
      </c>
      <c r="E13" s="337">
        <f>D13/C13</f>
        <v>1</v>
      </c>
      <c r="F13" s="309">
        <f>D13/517</f>
        <v>3.20502901353965</v>
      </c>
      <c r="G13" s="239" t="s">
        <v>66</v>
      </c>
      <c r="H13" s="339">
        <v>116</v>
      </c>
      <c r="I13" s="339">
        <v>109</v>
      </c>
      <c r="J13" s="339">
        <v>109</v>
      </c>
      <c r="K13" s="337">
        <f t="shared" ref="K13:K18" si="1">J13/I13</f>
        <v>1</v>
      </c>
      <c r="L13" s="309">
        <f>J13/63</f>
        <v>1.73015873015873</v>
      </c>
    </row>
    <row r="14" ht="20.1" customHeight="1" spans="1:12">
      <c r="A14" s="239" t="s">
        <v>67</v>
      </c>
      <c r="B14" s="339">
        <v>82</v>
      </c>
      <c r="C14" s="339">
        <v>79</v>
      </c>
      <c r="D14" s="339">
        <v>79</v>
      </c>
      <c r="E14" s="337">
        <f>D14/C14</f>
        <v>1</v>
      </c>
      <c r="F14" s="309">
        <f>D14/87</f>
        <v>0.908045977011494</v>
      </c>
      <c r="G14" s="239" t="s">
        <v>68</v>
      </c>
      <c r="H14" s="339">
        <v>941</v>
      </c>
      <c r="I14" s="339">
        <v>1012</v>
      </c>
      <c r="J14" s="339">
        <v>1012</v>
      </c>
      <c r="K14" s="337">
        <f t="shared" si="1"/>
        <v>1</v>
      </c>
      <c r="L14" s="309">
        <f>J14/515</f>
        <v>1.96504854368932</v>
      </c>
    </row>
    <row r="15" ht="20.1" customHeight="1" spans="1:12">
      <c r="A15" s="239" t="s">
        <v>69</v>
      </c>
      <c r="B15" s="339">
        <v>35</v>
      </c>
      <c r="C15" s="339">
        <v>64</v>
      </c>
      <c r="D15" s="339">
        <v>64</v>
      </c>
      <c r="E15" s="337">
        <f>D15/C15</f>
        <v>1</v>
      </c>
      <c r="F15" s="309">
        <f>D15/34</f>
        <v>1.88235294117647</v>
      </c>
      <c r="G15" s="239" t="s">
        <v>70</v>
      </c>
      <c r="H15" s="339">
        <v>139</v>
      </c>
      <c r="I15" s="339">
        <v>150</v>
      </c>
      <c r="J15" s="339">
        <v>150</v>
      </c>
      <c r="K15" s="337">
        <f t="shared" si="1"/>
        <v>1</v>
      </c>
      <c r="L15" s="309">
        <f>J15/129</f>
        <v>1.16279069767442</v>
      </c>
    </row>
    <row r="16" ht="20.1" customHeight="1" spans="1:12">
      <c r="A16" s="239" t="s">
        <v>71</v>
      </c>
      <c r="B16" s="339">
        <v>79</v>
      </c>
      <c r="C16" s="339">
        <v>5</v>
      </c>
      <c r="D16" s="339">
        <v>5</v>
      </c>
      <c r="E16" s="337">
        <f>D16/C16</f>
        <v>1</v>
      </c>
      <c r="F16" s="309">
        <f>D16/-111</f>
        <v>-0.045045045045045</v>
      </c>
      <c r="G16" s="239" t="s">
        <v>72</v>
      </c>
      <c r="H16" s="339">
        <v>787</v>
      </c>
      <c r="I16" s="339">
        <v>835</v>
      </c>
      <c r="J16" s="339">
        <v>835</v>
      </c>
      <c r="K16" s="337">
        <f t="shared" si="1"/>
        <v>1</v>
      </c>
      <c r="L16" s="309">
        <f>J16/159</f>
        <v>5.25157232704403</v>
      </c>
    </row>
    <row r="17" ht="20.1" customHeight="1" spans="1:12">
      <c r="A17" s="239" t="s">
        <v>73</v>
      </c>
      <c r="B17" s="339"/>
      <c r="C17" s="339"/>
      <c r="D17" s="339"/>
      <c r="E17" s="337"/>
      <c r="F17" s="309"/>
      <c r="G17" s="239" t="s">
        <v>74</v>
      </c>
      <c r="H17" s="339">
        <v>448</v>
      </c>
      <c r="I17" s="339">
        <v>413</v>
      </c>
      <c r="J17" s="339">
        <v>413</v>
      </c>
      <c r="K17" s="337">
        <f t="shared" si="1"/>
        <v>1</v>
      </c>
      <c r="L17" s="309">
        <f>J17/316</f>
        <v>1.30696202531646</v>
      </c>
    </row>
    <row r="18" ht="20.1" customHeight="1" spans="1:12">
      <c r="A18" s="239" t="s">
        <v>75</v>
      </c>
      <c r="B18" s="339">
        <v>1062</v>
      </c>
      <c r="C18" s="339">
        <v>1047</v>
      </c>
      <c r="D18" s="339">
        <v>1047</v>
      </c>
      <c r="E18" s="337">
        <f>D18/C18</f>
        <v>1</v>
      </c>
      <c r="F18" s="309">
        <f>D18/1262</f>
        <v>0.829635499207607</v>
      </c>
      <c r="G18" s="239" t="s">
        <v>76</v>
      </c>
      <c r="H18" s="339">
        <v>270</v>
      </c>
      <c r="I18" s="339">
        <v>238</v>
      </c>
      <c r="J18" s="339">
        <v>238</v>
      </c>
      <c r="K18" s="337">
        <f t="shared" si="1"/>
        <v>1</v>
      </c>
      <c r="L18" s="309">
        <f>J18/166</f>
        <v>1.43373493975904</v>
      </c>
    </row>
    <row r="19" ht="20.1" customHeight="1" spans="1:12">
      <c r="A19" s="239" t="s">
        <v>77</v>
      </c>
      <c r="B19" s="339"/>
      <c r="C19" s="339"/>
      <c r="D19" s="339"/>
      <c r="E19" s="337"/>
      <c r="F19" s="309"/>
      <c r="G19" s="239" t="s">
        <v>78</v>
      </c>
      <c r="H19" s="339"/>
      <c r="I19" s="339"/>
      <c r="J19" s="339"/>
      <c r="K19" s="337"/>
      <c r="L19" s="309"/>
    </row>
    <row r="20" ht="20.1" customHeight="1" spans="1:12">
      <c r="A20" s="239" t="s">
        <v>79</v>
      </c>
      <c r="B20" s="339"/>
      <c r="C20" s="339">
        <v>3</v>
      </c>
      <c r="D20" s="339">
        <v>3</v>
      </c>
      <c r="E20" s="337">
        <f>D20/C20</f>
        <v>1</v>
      </c>
      <c r="F20" s="309"/>
      <c r="G20" s="239" t="s">
        <v>80</v>
      </c>
      <c r="H20" s="339"/>
      <c r="I20" s="339"/>
      <c r="J20" s="339"/>
      <c r="K20" s="337"/>
      <c r="L20" s="309"/>
    </row>
    <row r="21" ht="20.1" customHeight="1" spans="1:12">
      <c r="A21" s="239" t="s">
        <v>81</v>
      </c>
      <c r="B21" s="340"/>
      <c r="C21" s="306"/>
      <c r="D21" s="306"/>
      <c r="E21" s="337"/>
      <c r="F21" s="309"/>
      <c r="G21" s="239" t="s">
        <v>82</v>
      </c>
      <c r="H21" s="339"/>
      <c r="I21" s="339"/>
      <c r="J21" s="339"/>
      <c r="K21" s="337"/>
      <c r="L21" s="309"/>
    </row>
    <row r="22" ht="20.1" customHeight="1" spans="1:12">
      <c r="A22" s="239" t="s">
        <v>83</v>
      </c>
      <c r="B22" s="340"/>
      <c r="C22" s="306"/>
      <c r="D22" s="306"/>
      <c r="E22" s="337"/>
      <c r="F22" s="309"/>
      <c r="G22" s="239" t="s">
        <v>84</v>
      </c>
      <c r="H22" s="339"/>
      <c r="I22" s="339"/>
      <c r="J22" s="339"/>
      <c r="K22" s="337"/>
      <c r="L22" s="309"/>
    </row>
    <row r="23" ht="20.1" customHeight="1" spans="1:12">
      <c r="A23" s="239" t="s">
        <v>85</v>
      </c>
      <c r="B23" s="339">
        <f>SUM(B24:B30)</f>
        <v>25</v>
      </c>
      <c r="C23" s="339">
        <f>SUM(C24:C30)</f>
        <v>21</v>
      </c>
      <c r="D23" s="339">
        <f>SUM(D24:D30)</f>
        <v>21</v>
      </c>
      <c r="E23" s="337">
        <f>D23/C23</f>
        <v>1</v>
      </c>
      <c r="F23" s="309">
        <f>D23/22</f>
        <v>0.954545454545455</v>
      </c>
      <c r="G23" s="239" t="s">
        <v>86</v>
      </c>
      <c r="H23" s="339"/>
      <c r="I23" s="339"/>
      <c r="J23" s="339"/>
      <c r="K23" s="337"/>
      <c r="L23" s="309"/>
    </row>
    <row r="24" ht="20.1" customHeight="1" spans="1:12">
      <c r="A24" s="239" t="s">
        <v>87</v>
      </c>
      <c r="B24" s="339"/>
      <c r="C24" s="339"/>
      <c r="D24" s="339"/>
      <c r="E24" s="337"/>
      <c r="F24" s="309"/>
      <c r="G24" s="239" t="s">
        <v>88</v>
      </c>
      <c r="H24" s="339"/>
      <c r="I24" s="339"/>
      <c r="J24" s="339"/>
      <c r="K24" s="337"/>
      <c r="L24" s="309"/>
    </row>
    <row r="25" ht="20.1" customHeight="1" spans="1:12">
      <c r="A25" s="239" t="s">
        <v>89</v>
      </c>
      <c r="B25" s="339"/>
      <c r="C25" s="339"/>
      <c r="D25" s="339"/>
      <c r="E25" s="337"/>
      <c r="F25" s="309"/>
      <c r="G25" s="239" t="s">
        <v>90</v>
      </c>
      <c r="H25" s="339">
        <v>184</v>
      </c>
      <c r="I25" s="339">
        <v>233</v>
      </c>
      <c r="J25" s="339">
        <v>233</v>
      </c>
      <c r="K25" s="337">
        <f>J25/I25</f>
        <v>1</v>
      </c>
      <c r="L25" s="309">
        <f>J25/139</f>
        <v>1.67625899280576</v>
      </c>
    </row>
    <row r="26" ht="20.1" customHeight="1" spans="1:12">
      <c r="A26" s="239" t="s">
        <v>91</v>
      </c>
      <c r="B26" s="339">
        <v>2</v>
      </c>
      <c r="C26" s="339">
        <v>3</v>
      </c>
      <c r="D26" s="339">
        <v>3</v>
      </c>
      <c r="E26" s="337">
        <f>D26/C26</f>
        <v>1</v>
      </c>
      <c r="F26" s="309">
        <f>D26/3</f>
        <v>1</v>
      </c>
      <c r="G26" s="239" t="s">
        <v>92</v>
      </c>
      <c r="H26" s="339"/>
      <c r="I26" s="339"/>
      <c r="J26" s="339"/>
      <c r="K26" s="337"/>
      <c r="L26" s="309"/>
    </row>
    <row r="27" ht="20.1" customHeight="1" spans="1:12">
      <c r="A27" s="239" t="s">
        <v>93</v>
      </c>
      <c r="B27" s="339">
        <v>23</v>
      </c>
      <c r="C27" s="339">
        <v>18</v>
      </c>
      <c r="D27" s="339">
        <v>18</v>
      </c>
      <c r="E27" s="337">
        <f>D27/C27</f>
        <v>1</v>
      </c>
      <c r="F27" s="341">
        <f>D27/19</f>
        <v>0.947368421052632</v>
      </c>
      <c r="G27" s="239" t="s">
        <v>94</v>
      </c>
      <c r="H27" s="339"/>
      <c r="I27" s="339"/>
      <c r="J27" s="339"/>
      <c r="K27" s="337"/>
      <c r="L27" s="309"/>
    </row>
    <row r="28" ht="20.1" customHeight="1" spans="1:12">
      <c r="A28" s="239" t="s">
        <v>95</v>
      </c>
      <c r="B28" s="339"/>
      <c r="C28" s="339"/>
      <c r="D28" s="339"/>
      <c r="E28" s="337"/>
      <c r="F28" s="341"/>
      <c r="G28" s="239" t="s">
        <v>96</v>
      </c>
      <c r="H28" s="339">
        <v>57</v>
      </c>
      <c r="I28" s="339"/>
      <c r="J28" s="339"/>
      <c r="K28" s="337"/>
      <c r="L28" s="341"/>
    </row>
    <row r="29" ht="20.1" customHeight="1" spans="1:12">
      <c r="A29" s="239" t="s">
        <v>97</v>
      </c>
      <c r="B29" s="339"/>
      <c r="C29" s="339"/>
      <c r="D29" s="339"/>
      <c r="E29" s="337"/>
      <c r="F29" s="341"/>
      <c r="G29" s="239" t="s">
        <v>98</v>
      </c>
      <c r="H29" s="339"/>
      <c r="I29" s="339"/>
      <c r="J29" s="339"/>
      <c r="K29" s="337"/>
      <c r="L29" s="341"/>
    </row>
    <row r="30" ht="20.1" customHeight="1" spans="1:12">
      <c r="A30" s="239" t="s">
        <v>99</v>
      </c>
      <c r="B30" s="339"/>
      <c r="C30" s="339"/>
      <c r="D30" s="339"/>
      <c r="E30" s="337"/>
      <c r="F30" s="341"/>
      <c r="G30" s="239" t="s">
        <v>100</v>
      </c>
      <c r="H30" s="339"/>
      <c r="I30" s="339"/>
      <c r="J30" s="339"/>
      <c r="K30" s="337"/>
      <c r="L30" s="341"/>
    </row>
    <row r="31" ht="20.1" customHeight="1" spans="1:12">
      <c r="A31" s="308"/>
      <c r="B31" s="342"/>
      <c r="C31" s="308"/>
      <c r="D31" s="308"/>
      <c r="E31" s="337"/>
      <c r="F31" s="343"/>
      <c r="G31" s="239" t="s">
        <v>101</v>
      </c>
      <c r="H31" s="339"/>
      <c r="I31" s="339"/>
      <c r="J31" s="339"/>
      <c r="K31" s="337"/>
      <c r="L31" s="341"/>
    </row>
    <row r="32" ht="20.1" customHeight="1" spans="1:12">
      <c r="A32" s="338" t="s">
        <v>102</v>
      </c>
      <c r="B32" s="336">
        <f>B33+B34+B35+B36+B37+B41+B42</f>
        <v>619</v>
      </c>
      <c r="C32" s="336">
        <f>C33+C34+C35+C36+C37+C41+C42</f>
        <v>913</v>
      </c>
      <c r="D32" s="336">
        <f>D33+D34+D35+D36+D37+D41+D42</f>
        <v>913</v>
      </c>
      <c r="E32" s="337">
        <f>D32/C32</f>
        <v>1</v>
      </c>
      <c r="F32" s="302">
        <f>D32/449</f>
        <v>2.03340757238307</v>
      </c>
      <c r="G32" s="338" t="s">
        <v>103</v>
      </c>
      <c r="H32" s="344">
        <f>H33+H34+H35+H38+H39+H43</f>
        <v>347</v>
      </c>
      <c r="I32" s="344">
        <f>I33+I34+I35+I38+I39+I43</f>
        <v>999</v>
      </c>
      <c r="J32" s="344">
        <f>J33+J34+J35+J38+J39+J43</f>
        <v>999</v>
      </c>
      <c r="K32" s="337">
        <f>J32/I32</f>
        <v>1</v>
      </c>
      <c r="L32" s="302">
        <f>J32/3625</f>
        <v>0.275586206896552</v>
      </c>
    </row>
    <row r="33" ht="20.1" customHeight="1" spans="1:12">
      <c r="A33" s="239" t="s">
        <v>104</v>
      </c>
      <c r="B33" s="339">
        <v>609</v>
      </c>
      <c r="C33" s="339">
        <v>903</v>
      </c>
      <c r="D33" s="339">
        <v>903</v>
      </c>
      <c r="E33" s="337">
        <f>D33/C33</f>
        <v>1</v>
      </c>
      <c r="F33" s="343">
        <f>D33/444</f>
        <v>2.03378378378378</v>
      </c>
      <c r="G33" s="239" t="s">
        <v>105</v>
      </c>
      <c r="H33" s="339">
        <v>347</v>
      </c>
      <c r="I33" s="339">
        <v>293</v>
      </c>
      <c r="J33" s="339">
        <v>293</v>
      </c>
      <c r="K33" s="337">
        <f>J33/I33</f>
        <v>1</v>
      </c>
      <c r="L33" s="343">
        <f>J33/3615</f>
        <v>0.0810511756569848</v>
      </c>
    </row>
    <row r="34" ht="20.1" customHeight="1" spans="1:12">
      <c r="A34" s="239" t="s">
        <v>106</v>
      </c>
      <c r="B34" s="339"/>
      <c r="C34" s="339"/>
      <c r="D34" s="339"/>
      <c r="E34" s="337"/>
      <c r="F34" s="343"/>
      <c r="G34" s="239" t="s">
        <v>107</v>
      </c>
      <c r="H34" s="339"/>
      <c r="I34" s="339"/>
      <c r="J34" s="339"/>
      <c r="K34" s="337"/>
      <c r="L34" s="343"/>
    </row>
    <row r="35" ht="20.1" customHeight="1" spans="1:12">
      <c r="A35" s="239" t="s">
        <v>108</v>
      </c>
      <c r="B35" s="339"/>
      <c r="C35" s="339"/>
      <c r="D35" s="339"/>
      <c r="E35" s="337"/>
      <c r="F35" s="343"/>
      <c r="G35" s="239" t="s">
        <v>109</v>
      </c>
      <c r="H35" s="339"/>
      <c r="I35" s="339"/>
      <c r="J35" s="339"/>
      <c r="K35" s="337"/>
      <c r="L35" s="343"/>
    </row>
    <row r="36" ht="20.1" customHeight="1" spans="1:12">
      <c r="A36" s="239" t="s">
        <v>110</v>
      </c>
      <c r="B36" s="339"/>
      <c r="C36" s="339"/>
      <c r="D36" s="339"/>
      <c r="E36" s="337"/>
      <c r="F36" s="343"/>
      <c r="G36" s="239" t="s">
        <v>111</v>
      </c>
      <c r="H36" s="339"/>
      <c r="I36" s="339"/>
      <c r="J36" s="339"/>
      <c r="K36" s="337"/>
      <c r="L36" s="343"/>
    </row>
    <row r="37" ht="20.1" customHeight="1" spans="1:12">
      <c r="A37" s="239" t="s">
        <v>112</v>
      </c>
      <c r="B37" s="339">
        <v>0</v>
      </c>
      <c r="C37" s="339"/>
      <c r="D37" s="339"/>
      <c r="E37" s="337"/>
      <c r="F37" s="343"/>
      <c r="G37" s="239" t="s">
        <v>113</v>
      </c>
      <c r="H37" s="339"/>
      <c r="I37" s="339"/>
      <c r="J37" s="339"/>
      <c r="K37" s="337"/>
      <c r="L37" s="343"/>
    </row>
    <row r="38" ht="20.1" customHeight="1" spans="1:12">
      <c r="A38" s="239" t="s">
        <v>114</v>
      </c>
      <c r="B38" s="339"/>
      <c r="C38" s="339"/>
      <c r="D38" s="339"/>
      <c r="E38" s="337"/>
      <c r="F38" s="343"/>
      <c r="G38" s="239" t="s">
        <v>115</v>
      </c>
      <c r="H38" s="339"/>
      <c r="I38" s="339"/>
      <c r="J38" s="339"/>
      <c r="K38" s="337"/>
      <c r="L38" s="343"/>
    </row>
    <row r="39" ht="20.1" customHeight="1" spans="1:12">
      <c r="A39" s="239" t="s">
        <v>116</v>
      </c>
      <c r="B39" s="339"/>
      <c r="C39" s="339"/>
      <c r="D39" s="339"/>
      <c r="E39" s="337"/>
      <c r="F39" s="343"/>
      <c r="G39" s="239" t="s">
        <v>117</v>
      </c>
      <c r="H39" s="339"/>
      <c r="I39" s="339"/>
      <c r="J39" s="339"/>
      <c r="K39" s="337"/>
      <c r="L39" s="343"/>
    </row>
    <row r="40" ht="20.1" customHeight="1" spans="1:12">
      <c r="A40" s="239" t="s">
        <v>118</v>
      </c>
      <c r="B40" s="339"/>
      <c r="C40" s="339"/>
      <c r="D40" s="339"/>
      <c r="E40" s="337"/>
      <c r="F40" s="343"/>
      <c r="G40" s="239" t="s">
        <v>119</v>
      </c>
      <c r="H40" s="339"/>
      <c r="I40" s="339"/>
      <c r="J40" s="339"/>
      <c r="K40" s="337"/>
      <c r="L40" s="343"/>
    </row>
    <row r="41" ht="20.1" customHeight="1" spans="1:12">
      <c r="A41" s="239" t="s">
        <v>120</v>
      </c>
      <c r="B41" s="339">
        <v>10</v>
      </c>
      <c r="C41" s="339">
        <v>10</v>
      </c>
      <c r="D41" s="339">
        <v>10</v>
      </c>
      <c r="E41" s="337">
        <f>D41/C41</f>
        <v>1</v>
      </c>
      <c r="F41" s="343">
        <f>D41/5</f>
        <v>2</v>
      </c>
      <c r="G41" s="239" t="s">
        <v>121</v>
      </c>
      <c r="H41" s="339"/>
      <c r="I41" s="339"/>
      <c r="J41" s="339"/>
      <c r="K41" s="337"/>
      <c r="L41" s="343"/>
    </row>
    <row r="42" ht="20.1" customHeight="1" spans="1:12">
      <c r="A42" s="239" t="s">
        <v>122</v>
      </c>
      <c r="B42" s="339"/>
      <c r="C42" s="339"/>
      <c r="D42" s="339"/>
      <c r="E42" s="337"/>
      <c r="F42" s="343"/>
      <c r="G42" s="239" t="s">
        <v>123</v>
      </c>
      <c r="H42" s="339"/>
      <c r="I42" s="339"/>
      <c r="J42" s="339"/>
      <c r="K42" s="337"/>
      <c r="L42" s="343"/>
    </row>
    <row r="43" ht="20.1" customHeight="1" spans="1:12">
      <c r="A43" s="308"/>
      <c r="B43" s="308"/>
      <c r="C43" s="308"/>
      <c r="D43" s="308"/>
      <c r="E43" s="345"/>
      <c r="F43" s="343"/>
      <c r="G43" s="239" t="s">
        <v>124</v>
      </c>
      <c r="H43" s="339"/>
      <c r="I43" s="339">
        <v>706</v>
      </c>
      <c r="J43" s="339">
        <v>706</v>
      </c>
      <c r="K43" s="337">
        <f>J43/I43</f>
        <v>1</v>
      </c>
      <c r="L43" s="343">
        <f>J43/10</f>
        <v>70.6</v>
      </c>
    </row>
    <row r="44" s="332" customFormat="1" ht="44.1" customHeight="1" spans="1:12">
      <c r="A44" s="346" t="s">
        <v>125</v>
      </c>
      <c r="B44" s="346"/>
      <c r="C44" s="346"/>
      <c r="D44" s="346"/>
      <c r="E44" s="346"/>
      <c r="F44" s="346"/>
      <c r="G44" s="346"/>
      <c r="H44" s="346"/>
      <c r="I44" s="346"/>
      <c r="J44" s="346"/>
      <c r="K44" s="346"/>
      <c r="L44" s="346"/>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8"/>
  <sheetViews>
    <sheetView view="pageBreakPreview" zoomScaleNormal="100" workbookViewId="0">
      <selection activeCell="G5" sqref="G5"/>
    </sheetView>
  </sheetViews>
  <sheetFormatPr defaultColWidth="9" defaultRowHeight="42.95" customHeight="1"/>
  <cols>
    <col min="1" max="1" width="7.12727272727273" style="14" customWidth="1"/>
    <col min="2" max="2" width="38.3727272727273" style="14" customWidth="1"/>
    <col min="3" max="3" width="16.6272727272727" style="14" customWidth="1"/>
    <col min="4" max="4" width="13.3727272727273" style="14" customWidth="1"/>
    <col min="5" max="5" width="10.1272727272727" style="14" customWidth="1"/>
    <col min="6" max="6" width="8.75454545454545" style="14" customWidth="1"/>
    <col min="7" max="7" width="12.1272727272727" style="14" customWidth="1"/>
    <col min="8" max="8" width="8.37272727272727" style="14" customWidth="1"/>
    <col min="9" max="9" width="5.62727272727273" style="14" customWidth="1"/>
    <col min="10" max="16384" width="9" style="14"/>
  </cols>
  <sheetData>
    <row r="1" ht="24" customHeight="1" spans="1:1">
      <c r="A1" s="14" t="s">
        <v>941</v>
      </c>
    </row>
    <row r="2" ht="29.1" customHeight="1" spans="1:9">
      <c r="A2" s="15" t="s">
        <v>942</v>
      </c>
      <c r="B2" s="15"/>
      <c r="C2" s="15"/>
      <c r="D2" s="15"/>
      <c r="E2" s="15"/>
      <c r="F2" s="15"/>
      <c r="G2" s="15"/>
      <c r="H2" s="15"/>
      <c r="I2" s="15"/>
    </row>
    <row r="3" ht="20.1" customHeight="1" spans="1:7">
      <c r="A3" s="16"/>
      <c r="B3" s="16"/>
      <c r="C3" s="16"/>
      <c r="D3" s="16"/>
      <c r="E3" s="16"/>
      <c r="F3" s="16"/>
      <c r="G3" s="17" t="s">
        <v>42</v>
      </c>
    </row>
    <row r="4" customHeight="1" spans="1:9">
      <c r="A4" s="18" t="s">
        <v>943</v>
      </c>
      <c r="B4" s="18" t="s">
        <v>944</v>
      </c>
      <c r="C4" s="18" t="s">
        <v>945</v>
      </c>
      <c r="D4" s="18" t="s">
        <v>946</v>
      </c>
      <c r="E4" s="18" t="s">
        <v>947</v>
      </c>
      <c r="F4" s="18" t="s">
        <v>948</v>
      </c>
      <c r="G4" s="18" t="s">
        <v>949</v>
      </c>
      <c r="H4" s="18" t="s">
        <v>950</v>
      </c>
      <c r="I4" s="18" t="s">
        <v>951</v>
      </c>
    </row>
    <row r="5" ht="30" customHeight="1" spans="1:9">
      <c r="A5" s="19"/>
      <c r="B5" s="19" t="s">
        <v>952</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L6" sqref="L6"/>
    </sheetView>
  </sheetViews>
  <sheetFormatPr defaultColWidth="10" defaultRowHeight="14" outlineLevelRow="7" outlineLevelCol="6"/>
  <cols>
    <col min="1" max="1" width="5.87272727272727" style="3" customWidth="1"/>
    <col min="2" max="2" width="10.2545454545455" style="3" customWidth="1"/>
    <col min="3" max="3" width="26.3727272727273" style="3" customWidth="1"/>
    <col min="4" max="6" width="14.6272727272727" style="3" customWidth="1"/>
    <col min="7" max="7" width="9.75454545454545" style="3" customWidth="1"/>
    <col min="8" max="16384" width="10" style="3"/>
  </cols>
  <sheetData>
    <row r="1" s="1" customFormat="1" ht="19.5" customHeight="1" spans="1:2">
      <c r="A1" s="4" t="s">
        <v>953</v>
      </c>
      <c r="B1" s="4"/>
    </row>
    <row r="2" s="2" customFormat="1" ht="28.7" customHeight="1" spans="1:6">
      <c r="A2" s="5" t="s">
        <v>954</v>
      </c>
      <c r="B2" s="5"/>
      <c r="C2" s="5"/>
      <c r="D2" s="5"/>
      <c r="E2" s="5"/>
      <c r="F2" s="5"/>
    </row>
    <row r="3" ht="14.25" customHeight="1" spans="1:6">
      <c r="A3" s="6" t="s">
        <v>955</v>
      </c>
      <c r="B3" s="6"/>
      <c r="C3" s="6"/>
      <c r="D3" s="6"/>
      <c r="E3" s="6"/>
      <c r="F3" s="6"/>
    </row>
    <row r="4" ht="62.25" customHeight="1" spans="1:6">
      <c r="A4" s="7" t="s">
        <v>943</v>
      </c>
      <c r="B4" s="7" t="s">
        <v>944</v>
      </c>
      <c r="C4" s="7" t="s">
        <v>956</v>
      </c>
      <c r="D4" s="7" t="s">
        <v>946</v>
      </c>
      <c r="E4" s="7" t="s">
        <v>947</v>
      </c>
      <c r="F4" s="7" t="s">
        <v>948</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957</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7"/>
  <sheetViews>
    <sheetView showZeros="0" tabSelected="1" view="pageBreakPreview" zoomScaleNormal="100" workbookViewId="0">
      <selection activeCell="A2" sqref="A2:B2"/>
    </sheetView>
  </sheetViews>
  <sheetFormatPr defaultColWidth="21.5" defaultRowHeight="21.95" customHeight="1" outlineLevelCol="1"/>
  <cols>
    <col min="1" max="1" width="55.3727272727273" style="327" customWidth="1"/>
    <col min="2" max="2" width="30.8727272727273" style="327" customWidth="1"/>
    <col min="3" max="16384" width="21.5" style="198"/>
  </cols>
  <sheetData>
    <row r="1" customHeight="1" spans="1:2">
      <c r="A1" s="126" t="s">
        <v>126</v>
      </c>
      <c r="B1" s="126"/>
    </row>
    <row r="2" s="197" customFormat="1" customHeight="1" spans="1:2">
      <c r="A2" s="127" t="s">
        <v>127</v>
      </c>
      <c r="B2" s="127"/>
    </row>
    <row r="3" s="197" customFormat="1" ht="12" customHeight="1" spans="1:2">
      <c r="A3" s="328"/>
      <c r="B3" s="328"/>
    </row>
    <row r="4" ht="17.1" customHeight="1" spans="1:2">
      <c r="A4" s="329" t="s">
        <v>42</v>
      </c>
      <c r="B4" s="329"/>
    </row>
    <row r="5" ht="20.1" customHeight="1" spans="1:2">
      <c r="A5" s="202" t="s">
        <v>128</v>
      </c>
      <c r="B5" s="202" t="s">
        <v>46</v>
      </c>
    </row>
    <row r="6" ht="16.5" customHeight="1" spans="1:2">
      <c r="A6" s="330" t="s">
        <v>52</v>
      </c>
      <c r="B6" s="102">
        <f>B7+B109+B183+B208+B285+B335+B365+B382+B494</f>
        <v>5679</v>
      </c>
    </row>
    <row r="7" ht="16.5" customHeight="1" spans="1:2">
      <c r="A7" s="293" t="s">
        <v>129</v>
      </c>
      <c r="B7" s="107">
        <f>B8+B24+B42+B78+B107</f>
        <v>2686</v>
      </c>
    </row>
    <row r="8" ht="16.5" customHeight="1" spans="1:2">
      <c r="A8" s="294" t="s">
        <v>130</v>
      </c>
      <c r="B8" s="107">
        <f>SUM(B9:B15)</f>
        <v>77</v>
      </c>
    </row>
    <row r="9" ht="16.5" customHeight="1" spans="1:2">
      <c r="A9" s="295" t="s">
        <v>131</v>
      </c>
      <c r="B9" s="107">
        <v>77</v>
      </c>
    </row>
    <row r="10" ht="16.5" hidden="1" customHeight="1" spans="1:2">
      <c r="A10" s="295" t="s">
        <v>132</v>
      </c>
      <c r="B10" s="107"/>
    </row>
    <row r="11" ht="16.5" hidden="1" customHeight="1" spans="1:2">
      <c r="A11" s="295" t="s">
        <v>133</v>
      </c>
      <c r="B11" s="107"/>
    </row>
    <row r="12" ht="16.5" hidden="1" customHeight="1" spans="1:2">
      <c r="A12" s="295" t="s">
        <v>134</v>
      </c>
      <c r="B12" s="107"/>
    </row>
    <row r="13" ht="16.5" hidden="1" customHeight="1" spans="1:2">
      <c r="A13" s="295" t="s">
        <v>135</v>
      </c>
      <c r="B13" s="107"/>
    </row>
    <row r="14" ht="16.5" hidden="1" customHeight="1" spans="1:2">
      <c r="A14" s="295" t="s">
        <v>136</v>
      </c>
      <c r="B14" s="107"/>
    </row>
    <row r="15" ht="16.5" hidden="1" customHeight="1" spans="1:2">
      <c r="A15" s="295" t="s">
        <v>137</v>
      </c>
      <c r="B15" s="107"/>
    </row>
    <row r="16" ht="16.5" hidden="1" customHeight="1" spans="1:2">
      <c r="A16" s="294" t="s">
        <v>138</v>
      </c>
      <c r="B16" s="107"/>
    </row>
    <row r="17" ht="16.5" hidden="1" customHeight="1" spans="1:2">
      <c r="A17" s="295" t="s">
        <v>131</v>
      </c>
      <c r="B17" s="107"/>
    </row>
    <row r="18" ht="16.5" hidden="1" customHeight="1" spans="1:2">
      <c r="A18" s="295" t="s">
        <v>132</v>
      </c>
      <c r="B18" s="107"/>
    </row>
    <row r="19" ht="16.5" hidden="1" customHeight="1" spans="1:2">
      <c r="A19" s="295" t="s">
        <v>139</v>
      </c>
      <c r="B19" s="107"/>
    </row>
    <row r="20" ht="16.5" hidden="1" customHeight="1" spans="1:2">
      <c r="A20" s="295" t="s">
        <v>140</v>
      </c>
      <c r="B20" s="107"/>
    </row>
    <row r="21" ht="16.5" hidden="1" customHeight="1" spans="1:2">
      <c r="A21" s="295" t="s">
        <v>141</v>
      </c>
      <c r="B21" s="107"/>
    </row>
    <row r="22" ht="16.5" hidden="1" customHeight="1" spans="1:2">
      <c r="A22" s="295" t="s">
        <v>137</v>
      </c>
      <c r="B22" s="107"/>
    </row>
    <row r="23" ht="16.5" hidden="1" customHeight="1" spans="1:2">
      <c r="A23" s="295" t="s">
        <v>142</v>
      </c>
      <c r="B23" s="107"/>
    </row>
    <row r="24" ht="16.5" customHeight="1" spans="1:2">
      <c r="A24" s="294" t="s">
        <v>143</v>
      </c>
      <c r="B24" s="107">
        <f>SUM(B25:B30)</f>
        <v>986</v>
      </c>
    </row>
    <row r="25" ht="16.5" customHeight="1" spans="1:2">
      <c r="A25" s="295" t="s">
        <v>131</v>
      </c>
      <c r="B25" s="107">
        <v>653</v>
      </c>
    </row>
    <row r="26" ht="16.5" customHeight="1" spans="1:2">
      <c r="A26" s="295" t="s">
        <v>132</v>
      </c>
      <c r="B26" s="107">
        <v>333</v>
      </c>
    </row>
    <row r="27" ht="16.5" hidden="1" customHeight="1" spans="1:2">
      <c r="A27" s="295" t="s">
        <v>144</v>
      </c>
      <c r="B27" s="107"/>
    </row>
    <row r="28" ht="16.5" hidden="1" customHeight="1" spans="1:2">
      <c r="A28" s="295" t="s">
        <v>145</v>
      </c>
      <c r="B28" s="107"/>
    </row>
    <row r="29" ht="16.5" hidden="1" customHeight="1" spans="1:2">
      <c r="A29" s="295" t="s">
        <v>137</v>
      </c>
      <c r="B29" s="107"/>
    </row>
    <row r="30" ht="16.5" hidden="1" customHeight="1" spans="1:2">
      <c r="A30" s="295" t="s">
        <v>146</v>
      </c>
      <c r="B30" s="107"/>
    </row>
    <row r="31" ht="16.5" hidden="1" customHeight="1" spans="1:2">
      <c r="A31" s="294" t="s">
        <v>147</v>
      </c>
      <c r="B31" s="107"/>
    </row>
    <row r="32" ht="16.5" hidden="1" customHeight="1" spans="1:2">
      <c r="A32" s="295" t="s">
        <v>131</v>
      </c>
      <c r="B32" s="107"/>
    </row>
    <row r="33" ht="16.5" hidden="1" customHeight="1" spans="1:2">
      <c r="A33" s="295" t="s">
        <v>132</v>
      </c>
      <c r="B33" s="107"/>
    </row>
    <row r="34" ht="16.5" hidden="1" customHeight="1" spans="1:2">
      <c r="A34" s="295" t="s">
        <v>148</v>
      </c>
      <c r="B34" s="107"/>
    </row>
    <row r="35" ht="16.5" hidden="1" customHeight="1" spans="1:2">
      <c r="A35" s="295" t="s">
        <v>137</v>
      </c>
      <c r="B35" s="107"/>
    </row>
    <row r="36" ht="16.5" hidden="1" customHeight="1" spans="1:2">
      <c r="A36" s="295" t="s">
        <v>149</v>
      </c>
      <c r="B36" s="107"/>
    </row>
    <row r="37" ht="16.5" hidden="1" customHeight="1" spans="1:2">
      <c r="A37" s="294" t="s">
        <v>150</v>
      </c>
      <c r="B37" s="107"/>
    </row>
    <row r="38" ht="16.5" hidden="1" customHeight="1" spans="1:2">
      <c r="A38" s="295" t="s">
        <v>131</v>
      </c>
      <c r="B38" s="107"/>
    </row>
    <row r="39" ht="16.5" hidden="1" customHeight="1" spans="1:2">
      <c r="A39" s="295" t="s">
        <v>132</v>
      </c>
      <c r="B39" s="107"/>
    </row>
    <row r="40" ht="16.5" hidden="1" customHeight="1" spans="1:2">
      <c r="A40" s="295" t="s">
        <v>151</v>
      </c>
      <c r="B40" s="107"/>
    </row>
    <row r="41" ht="16.5" hidden="1" customHeight="1" spans="1:2">
      <c r="A41" s="295" t="s">
        <v>152</v>
      </c>
      <c r="B41" s="107"/>
    </row>
    <row r="42" ht="16.5" customHeight="1" spans="1:2">
      <c r="A42" s="294" t="s">
        <v>153</v>
      </c>
      <c r="B42" s="107">
        <f>SUM(B43:B48)</f>
        <v>80</v>
      </c>
    </row>
    <row r="43" ht="16.5" customHeight="1" spans="1:2">
      <c r="A43" s="295" t="s">
        <v>131</v>
      </c>
      <c r="B43" s="107">
        <v>80</v>
      </c>
    </row>
    <row r="44" ht="16.5" hidden="1" customHeight="1" spans="1:2">
      <c r="A44" s="295" t="s">
        <v>132</v>
      </c>
      <c r="B44" s="107"/>
    </row>
    <row r="45" ht="16.5" hidden="1" customHeight="1" spans="1:2">
      <c r="A45" s="295" t="s">
        <v>154</v>
      </c>
      <c r="B45" s="107"/>
    </row>
    <row r="46" ht="16.5" hidden="1" customHeight="1" spans="1:2">
      <c r="A46" s="295" t="s">
        <v>155</v>
      </c>
      <c r="B46" s="107"/>
    </row>
    <row r="47" ht="16.5" hidden="1" customHeight="1" spans="1:2">
      <c r="A47" s="295" t="s">
        <v>137</v>
      </c>
      <c r="B47" s="107"/>
    </row>
    <row r="48" ht="16.5" hidden="1" customHeight="1" spans="1:2">
      <c r="A48" s="295" t="s">
        <v>156</v>
      </c>
      <c r="B48" s="107"/>
    </row>
    <row r="49" ht="16.5" hidden="1" customHeight="1" spans="1:2">
      <c r="A49" s="294" t="s">
        <v>157</v>
      </c>
      <c r="B49" s="107"/>
    </row>
    <row r="50" ht="16.5" hidden="1" customHeight="1" spans="1:2">
      <c r="A50" s="295" t="s">
        <v>131</v>
      </c>
      <c r="B50" s="107"/>
    </row>
    <row r="51" ht="16.5" hidden="1" customHeight="1" spans="1:2">
      <c r="A51" s="295" t="s">
        <v>132</v>
      </c>
      <c r="B51" s="107"/>
    </row>
    <row r="52" ht="16.5" hidden="1" customHeight="1" spans="1:2">
      <c r="A52" s="294" t="s">
        <v>158</v>
      </c>
      <c r="B52" s="107"/>
    </row>
    <row r="53" ht="16.5" hidden="1" customHeight="1" spans="1:2">
      <c r="A53" s="295" t="s">
        <v>159</v>
      </c>
      <c r="B53" s="107"/>
    </row>
    <row r="54" ht="16.5" hidden="1" customHeight="1" spans="1:2">
      <c r="A54" s="294" t="s">
        <v>160</v>
      </c>
      <c r="B54" s="107"/>
    </row>
    <row r="55" ht="16.5" hidden="1" customHeight="1" spans="1:2">
      <c r="A55" s="295" t="s">
        <v>131</v>
      </c>
      <c r="B55" s="107"/>
    </row>
    <row r="56" ht="16.5" hidden="1" customHeight="1" spans="1:2">
      <c r="A56" s="295" t="s">
        <v>132</v>
      </c>
      <c r="B56" s="107"/>
    </row>
    <row r="57" ht="16.5" hidden="1" customHeight="1" spans="1:2">
      <c r="A57" s="295" t="s">
        <v>161</v>
      </c>
      <c r="B57" s="107"/>
    </row>
    <row r="58" ht="16.5" hidden="1" customHeight="1" spans="1:2">
      <c r="A58" s="295" t="s">
        <v>137</v>
      </c>
      <c r="B58" s="107"/>
    </row>
    <row r="59" ht="16.5" hidden="1" customHeight="1" spans="1:2">
      <c r="A59" s="295" t="s">
        <v>162</v>
      </c>
      <c r="B59" s="107"/>
    </row>
    <row r="60" ht="16.5" hidden="1" customHeight="1" spans="1:2">
      <c r="A60" s="294" t="s">
        <v>163</v>
      </c>
      <c r="B60" s="107"/>
    </row>
    <row r="61" ht="16.5" hidden="1" customHeight="1" spans="1:2">
      <c r="A61" s="295" t="s">
        <v>131</v>
      </c>
      <c r="B61" s="107"/>
    </row>
    <row r="62" ht="16.5" hidden="1" customHeight="1" spans="1:2">
      <c r="A62" s="295" t="s">
        <v>132</v>
      </c>
      <c r="B62" s="107"/>
    </row>
    <row r="63" ht="16.5" hidden="1" customHeight="1" spans="1:2">
      <c r="A63" s="294" t="s">
        <v>164</v>
      </c>
      <c r="B63" s="107"/>
    </row>
    <row r="64" ht="16.5" hidden="1" customHeight="1" spans="1:2">
      <c r="A64" s="295" t="s">
        <v>131</v>
      </c>
      <c r="B64" s="107"/>
    </row>
    <row r="65" ht="16.5" hidden="1" customHeight="1" spans="1:2">
      <c r="A65" s="295" t="s">
        <v>132</v>
      </c>
      <c r="B65" s="107"/>
    </row>
    <row r="66" ht="16.5" hidden="1" customHeight="1" spans="1:2">
      <c r="A66" s="294" t="s">
        <v>165</v>
      </c>
      <c r="B66" s="107"/>
    </row>
    <row r="67" ht="16.5" hidden="1" customHeight="1" spans="1:2">
      <c r="A67" s="295" t="s">
        <v>131</v>
      </c>
      <c r="B67" s="107"/>
    </row>
    <row r="68" ht="16.5" hidden="1" customHeight="1" spans="1:2">
      <c r="A68" s="295" t="s">
        <v>166</v>
      </c>
      <c r="B68" s="107"/>
    </row>
    <row r="69" ht="16.5" hidden="1" customHeight="1" spans="1:2">
      <c r="A69" s="294" t="s">
        <v>167</v>
      </c>
      <c r="B69" s="107"/>
    </row>
    <row r="70" ht="16.5" hidden="1" customHeight="1" spans="1:2">
      <c r="A70" s="295" t="s">
        <v>131</v>
      </c>
      <c r="B70" s="107"/>
    </row>
    <row r="71" ht="16.5" hidden="1" customHeight="1" spans="1:2">
      <c r="A71" s="295" t="s">
        <v>132</v>
      </c>
      <c r="B71" s="107"/>
    </row>
    <row r="72" ht="16.5" hidden="1" customHeight="1" spans="1:2">
      <c r="A72" s="295" t="s">
        <v>137</v>
      </c>
      <c r="B72" s="107"/>
    </row>
    <row r="73" ht="16.5" hidden="1" customHeight="1" spans="1:2">
      <c r="A73" s="294" t="s">
        <v>168</v>
      </c>
      <c r="B73" s="107"/>
    </row>
    <row r="74" ht="16.5" hidden="1" customHeight="1" spans="1:2">
      <c r="A74" s="295" t="s">
        <v>131</v>
      </c>
      <c r="B74" s="107"/>
    </row>
    <row r="75" ht="16.5" hidden="1" customHeight="1" spans="1:2">
      <c r="A75" s="295" t="s">
        <v>132</v>
      </c>
      <c r="B75" s="107"/>
    </row>
    <row r="76" ht="16.5" hidden="1" customHeight="1" spans="1:2">
      <c r="A76" s="295" t="s">
        <v>137</v>
      </c>
      <c r="B76" s="107"/>
    </row>
    <row r="77" ht="16.5" hidden="1" customHeight="1" spans="1:2">
      <c r="A77" s="295" t="s">
        <v>169</v>
      </c>
      <c r="B77" s="107"/>
    </row>
    <row r="78" ht="16.5" customHeight="1" spans="1:2">
      <c r="A78" s="294" t="s">
        <v>170</v>
      </c>
      <c r="B78" s="107">
        <f>SUM(B79:B81)</f>
        <v>482</v>
      </c>
    </row>
    <row r="79" ht="16.5" customHeight="1" spans="1:2">
      <c r="A79" s="295" t="s">
        <v>131</v>
      </c>
      <c r="B79" s="107">
        <v>343</v>
      </c>
    </row>
    <row r="80" ht="16.5" customHeight="1" spans="1:2">
      <c r="A80" s="295" t="s">
        <v>132</v>
      </c>
      <c r="B80" s="107">
        <v>139</v>
      </c>
    </row>
    <row r="81" ht="16.5" hidden="1" customHeight="1" spans="1:2">
      <c r="A81" s="295" t="s">
        <v>137</v>
      </c>
      <c r="B81" s="107"/>
    </row>
    <row r="82" ht="16.5" hidden="1" customHeight="1" spans="1:2">
      <c r="A82" s="294" t="s">
        <v>171</v>
      </c>
      <c r="B82" s="107"/>
    </row>
    <row r="83" ht="16.5" hidden="1" customHeight="1" spans="1:2">
      <c r="A83" s="295" t="s">
        <v>131</v>
      </c>
      <c r="B83" s="107"/>
    </row>
    <row r="84" ht="16.5" hidden="1" customHeight="1" spans="1:2">
      <c r="A84" s="295" t="s">
        <v>132</v>
      </c>
      <c r="B84" s="107"/>
    </row>
    <row r="85" ht="16.5" hidden="1" customHeight="1" spans="1:2">
      <c r="A85" s="295" t="s">
        <v>137</v>
      </c>
      <c r="B85" s="107"/>
    </row>
    <row r="86" ht="16.5" hidden="1" customHeight="1" spans="1:2">
      <c r="A86" s="295" t="s">
        <v>172</v>
      </c>
      <c r="B86" s="107"/>
    </row>
    <row r="87" ht="16.5" hidden="1" customHeight="1" spans="1:2">
      <c r="A87" s="294" t="s">
        <v>173</v>
      </c>
      <c r="B87" s="107"/>
    </row>
    <row r="88" ht="16.5" hidden="1" customHeight="1" spans="1:2">
      <c r="A88" s="295" t="s">
        <v>131</v>
      </c>
      <c r="B88" s="107"/>
    </row>
    <row r="89" ht="16.5" hidden="1" customHeight="1" spans="1:2">
      <c r="A89" s="295" t="s">
        <v>132</v>
      </c>
      <c r="B89" s="107"/>
    </row>
    <row r="90" ht="16.5" hidden="1" customHeight="1" spans="1:2">
      <c r="A90" s="295" t="s">
        <v>137</v>
      </c>
      <c r="B90" s="107"/>
    </row>
    <row r="91" ht="16.5" hidden="1" customHeight="1" spans="1:2">
      <c r="A91" s="294" t="s">
        <v>174</v>
      </c>
      <c r="B91" s="107"/>
    </row>
    <row r="92" ht="16.5" hidden="1" customHeight="1" spans="1:2">
      <c r="A92" s="295" t="s">
        <v>131</v>
      </c>
      <c r="B92" s="107"/>
    </row>
    <row r="93" ht="16.5" hidden="1" customHeight="1" spans="1:2">
      <c r="A93" s="295" t="s">
        <v>132</v>
      </c>
      <c r="B93" s="107"/>
    </row>
    <row r="94" ht="16.5" hidden="1" customHeight="1" spans="1:2">
      <c r="A94" s="295" t="s">
        <v>175</v>
      </c>
      <c r="B94" s="107"/>
    </row>
    <row r="95" ht="16.5" hidden="1" customHeight="1" spans="1:2">
      <c r="A95" s="294" t="s">
        <v>176</v>
      </c>
      <c r="B95" s="107"/>
    </row>
    <row r="96" ht="16.5" hidden="1" customHeight="1" spans="1:2">
      <c r="A96" s="295" t="s">
        <v>131</v>
      </c>
      <c r="B96" s="107"/>
    </row>
    <row r="97" ht="16.5" hidden="1" customHeight="1" spans="1:2">
      <c r="A97" s="295" t="s">
        <v>132</v>
      </c>
      <c r="B97" s="107"/>
    </row>
    <row r="98" ht="16.5" hidden="1" customHeight="1" spans="1:2">
      <c r="A98" s="295" t="s">
        <v>137</v>
      </c>
      <c r="B98" s="107"/>
    </row>
    <row r="99" ht="16.5" hidden="1" customHeight="1" spans="1:2">
      <c r="A99" s="295" t="s">
        <v>176</v>
      </c>
      <c r="B99" s="107"/>
    </row>
    <row r="100" ht="16.5" hidden="1" customHeight="1" spans="1:2">
      <c r="A100" s="294" t="s">
        <v>177</v>
      </c>
      <c r="B100" s="107"/>
    </row>
    <row r="101" ht="16.5" hidden="1" customHeight="1" spans="1:2">
      <c r="A101" s="295" t="s">
        <v>131</v>
      </c>
      <c r="B101" s="107"/>
    </row>
    <row r="102" ht="16.5" hidden="1" customHeight="1" spans="1:2">
      <c r="A102" s="295" t="s">
        <v>132</v>
      </c>
      <c r="B102" s="107"/>
    </row>
    <row r="103" ht="16.5" hidden="1" customHeight="1" spans="1:2">
      <c r="A103" s="295" t="s">
        <v>137</v>
      </c>
      <c r="B103" s="107"/>
    </row>
    <row r="104" ht="16.5" hidden="1" customHeight="1" spans="1:2">
      <c r="A104" s="294" t="s">
        <v>178</v>
      </c>
      <c r="B104" s="107"/>
    </row>
    <row r="105" ht="16.5" hidden="1" customHeight="1" spans="1:2">
      <c r="A105" s="295" t="s">
        <v>132</v>
      </c>
      <c r="B105" s="107"/>
    </row>
    <row r="106" ht="16.5" hidden="1" customHeight="1" spans="1:2">
      <c r="A106" s="295" t="s">
        <v>179</v>
      </c>
      <c r="B106" s="107"/>
    </row>
    <row r="107" ht="16.5" customHeight="1" spans="1:2">
      <c r="A107" s="294" t="s">
        <v>180</v>
      </c>
      <c r="B107" s="107">
        <f>SUM(B108)</f>
        <v>1061</v>
      </c>
    </row>
    <row r="108" ht="16.5" customHeight="1" spans="1:2">
      <c r="A108" s="295" t="s">
        <v>180</v>
      </c>
      <c r="B108" s="107">
        <v>1061</v>
      </c>
    </row>
    <row r="109" ht="16.5" customHeight="1" spans="1:2">
      <c r="A109" s="293" t="s">
        <v>181</v>
      </c>
      <c r="B109" s="107">
        <v>3</v>
      </c>
    </row>
    <row r="110" ht="16.5" customHeight="1" spans="1:2">
      <c r="A110" s="294" t="s">
        <v>182</v>
      </c>
      <c r="B110" s="107">
        <f>SUM(B111:B112)</f>
        <v>3</v>
      </c>
    </row>
    <row r="111" ht="16.5" hidden="1" customHeight="1" spans="1:2">
      <c r="A111" s="295" t="s">
        <v>183</v>
      </c>
      <c r="B111" s="107"/>
    </row>
    <row r="112" ht="16.5" customHeight="1" spans="1:2">
      <c r="A112" s="295" t="s">
        <v>184</v>
      </c>
      <c r="B112" s="107">
        <v>3</v>
      </c>
    </row>
    <row r="113" ht="16.5" hidden="1" customHeight="1" spans="1:2">
      <c r="A113" s="293" t="s">
        <v>185</v>
      </c>
      <c r="B113" s="107"/>
    </row>
    <row r="114" ht="16.5" hidden="1" customHeight="1" spans="1:2">
      <c r="A114" s="294" t="s">
        <v>186</v>
      </c>
      <c r="B114" s="107"/>
    </row>
    <row r="115" ht="16.5" hidden="1" customHeight="1" spans="1:2">
      <c r="A115" s="295" t="s">
        <v>131</v>
      </c>
      <c r="B115" s="107"/>
    </row>
    <row r="116" ht="16.5" hidden="1" customHeight="1" spans="1:2">
      <c r="A116" s="295" t="s">
        <v>132</v>
      </c>
      <c r="B116" s="107"/>
    </row>
    <row r="117" ht="16.5" hidden="1" customHeight="1" spans="1:2">
      <c r="A117" s="295" t="s">
        <v>154</v>
      </c>
      <c r="B117" s="107"/>
    </row>
    <row r="118" ht="16.5" hidden="1" customHeight="1" spans="1:2">
      <c r="A118" s="295" t="s">
        <v>187</v>
      </c>
      <c r="B118" s="107"/>
    </row>
    <row r="119" ht="16.5" hidden="1" customHeight="1" spans="1:2">
      <c r="A119" s="295" t="s">
        <v>188</v>
      </c>
      <c r="B119" s="107"/>
    </row>
    <row r="120" ht="16.5" hidden="1" customHeight="1" spans="1:2">
      <c r="A120" s="294" t="s">
        <v>189</v>
      </c>
      <c r="B120" s="107"/>
    </row>
    <row r="121" ht="16.5" hidden="1" customHeight="1" spans="1:2">
      <c r="A121" s="295" t="s">
        <v>190</v>
      </c>
      <c r="B121" s="107"/>
    </row>
    <row r="122" ht="16.5" hidden="1" customHeight="1" spans="1:2">
      <c r="A122" s="294" t="s">
        <v>191</v>
      </c>
      <c r="B122" s="107"/>
    </row>
    <row r="123" ht="16.5" hidden="1" customHeight="1" spans="1:2">
      <c r="A123" s="295" t="s">
        <v>192</v>
      </c>
      <c r="B123" s="107"/>
    </row>
    <row r="124" ht="16.5" hidden="1" customHeight="1" spans="1:2">
      <c r="A124" s="294" t="s">
        <v>193</v>
      </c>
      <c r="B124" s="107"/>
    </row>
    <row r="125" ht="16.5" hidden="1" customHeight="1" spans="1:2">
      <c r="A125" s="295" t="s">
        <v>194</v>
      </c>
      <c r="B125" s="107"/>
    </row>
    <row r="126" ht="16.5" hidden="1" customHeight="1" spans="1:2">
      <c r="A126" s="294" t="s">
        <v>195</v>
      </c>
      <c r="B126" s="107"/>
    </row>
    <row r="127" ht="16.5" hidden="1" customHeight="1" spans="1:2">
      <c r="A127" s="295" t="s">
        <v>131</v>
      </c>
      <c r="B127" s="107"/>
    </row>
    <row r="128" ht="16.5" hidden="1" customHeight="1" spans="1:2">
      <c r="A128" s="295" t="s">
        <v>132</v>
      </c>
      <c r="B128" s="107"/>
    </row>
    <row r="129" ht="16.5" hidden="1" customHeight="1" spans="1:2">
      <c r="A129" s="295" t="s">
        <v>196</v>
      </c>
      <c r="B129" s="107"/>
    </row>
    <row r="130" ht="16.5" hidden="1" customHeight="1" spans="1:2">
      <c r="A130" s="295" t="s">
        <v>197</v>
      </c>
      <c r="B130" s="107"/>
    </row>
    <row r="131" ht="16.5" hidden="1" customHeight="1" spans="1:2">
      <c r="A131" s="295" t="s">
        <v>198</v>
      </c>
      <c r="B131" s="107"/>
    </row>
    <row r="132" ht="16.5" hidden="1" customHeight="1" spans="1:2">
      <c r="A132" s="295" t="s">
        <v>199</v>
      </c>
      <c r="B132" s="107"/>
    </row>
    <row r="133" ht="16.5" hidden="1" customHeight="1" spans="1:2">
      <c r="A133" s="295" t="s">
        <v>200</v>
      </c>
      <c r="B133" s="107"/>
    </row>
    <row r="134" ht="16.5" hidden="1" customHeight="1" spans="1:2">
      <c r="A134" s="295" t="s">
        <v>137</v>
      </c>
      <c r="B134" s="107"/>
    </row>
    <row r="135" ht="16.5" hidden="1" customHeight="1" spans="1:2">
      <c r="A135" s="293" t="s">
        <v>201</v>
      </c>
      <c r="B135" s="107"/>
    </row>
    <row r="136" ht="16.5" hidden="1" customHeight="1" spans="1:2">
      <c r="A136" s="294" t="s">
        <v>202</v>
      </c>
      <c r="B136" s="107"/>
    </row>
    <row r="137" ht="16.5" hidden="1" customHeight="1" spans="1:2">
      <c r="A137" s="295" t="s">
        <v>131</v>
      </c>
      <c r="B137" s="107"/>
    </row>
    <row r="138" ht="16.5" hidden="1" customHeight="1" spans="1:2">
      <c r="A138" s="295" t="s">
        <v>132</v>
      </c>
      <c r="B138" s="107"/>
    </row>
    <row r="139" ht="16.5" hidden="1" customHeight="1" spans="1:2">
      <c r="A139" s="294" t="s">
        <v>203</v>
      </c>
      <c r="B139" s="107"/>
    </row>
    <row r="140" ht="16.5" hidden="1" customHeight="1" spans="1:2">
      <c r="A140" s="295" t="s">
        <v>204</v>
      </c>
      <c r="B140" s="107"/>
    </row>
    <row r="141" ht="16.5" hidden="1" customHeight="1" spans="1:2">
      <c r="A141" s="295" t="s">
        <v>205</v>
      </c>
      <c r="B141" s="107"/>
    </row>
    <row r="142" ht="16.5" hidden="1" customHeight="1" spans="1:2">
      <c r="A142" s="295" t="s">
        <v>206</v>
      </c>
      <c r="B142" s="107"/>
    </row>
    <row r="143" ht="16.5" hidden="1" customHeight="1" spans="1:2">
      <c r="A143" s="295" t="s">
        <v>207</v>
      </c>
      <c r="B143" s="107"/>
    </row>
    <row r="144" ht="16.5" hidden="1" customHeight="1" spans="1:2">
      <c r="A144" s="295" t="s">
        <v>208</v>
      </c>
      <c r="B144" s="107"/>
    </row>
    <row r="145" ht="16.5" hidden="1" customHeight="1" spans="1:2">
      <c r="A145" s="294" t="s">
        <v>209</v>
      </c>
      <c r="B145" s="107"/>
    </row>
    <row r="146" ht="16.5" hidden="1" customHeight="1" spans="1:2">
      <c r="A146" s="295" t="s">
        <v>210</v>
      </c>
      <c r="B146" s="107"/>
    </row>
    <row r="147" ht="16.5" hidden="1" customHeight="1" spans="1:2">
      <c r="A147" s="295" t="s">
        <v>211</v>
      </c>
      <c r="B147" s="107"/>
    </row>
    <row r="148" ht="16.5" hidden="1" customHeight="1" spans="1:2">
      <c r="A148" s="295" t="s">
        <v>212</v>
      </c>
      <c r="B148" s="107"/>
    </row>
    <row r="149" ht="16.5" hidden="1" customHeight="1" spans="1:2">
      <c r="A149" s="294" t="s">
        <v>213</v>
      </c>
      <c r="B149" s="107"/>
    </row>
    <row r="150" ht="16.5" hidden="1" customHeight="1" spans="1:2">
      <c r="A150" s="295" t="s">
        <v>214</v>
      </c>
      <c r="B150" s="107"/>
    </row>
    <row r="151" ht="16.5" hidden="1" customHeight="1" spans="1:2">
      <c r="A151" s="294" t="s">
        <v>215</v>
      </c>
      <c r="B151" s="107"/>
    </row>
    <row r="152" ht="16.5" hidden="1" customHeight="1" spans="1:2">
      <c r="A152" s="295" t="s">
        <v>216</v>
      </c>
      <c r="B152" s="107"/>
    </row>
    <row r="153" ht="16.5" hidden="1" customHeight="1" spans="1:2">
      <c r="A153" s="295" t="s">
        <v>217</v>
      </c>
      <c r="B153" s="107"/>
    </row>
    <row r="154" ht="16.5" hidden="1" customHeight="1" spans="1:2">
      <c r="A154" s="294" t="s">
        <v>218</v>
      </c>
      <c r="B154" s="107"/>
    </row>
    <row r="155" ht="16.5" hidden="1" customHeight="1" spans="1:2">
      <c r="A155" s="295" t="s">
        <v>219</v>
      </c>
      <c r="B155" s="107"/>
    </row>
    <row r="156" ht="16.5" hidden="1" customHeight="1" spans="1:2">
      <c r="A156" s="295" t="s">
        <v>220</v>
      </c>
      <c r="B156" s="107"/>
    </row>
    <row r="157" ht="16.5" hidden="1" customHeight="1" spans="1:2">
      <c r="A157" s="294" t="s">
        <v>221</v>
      </c>
      <c r="B157" s="107"/>
    </row>
    <row r="158" ht="16.5" hidden="1" customHeight="1" spans="1:2">
      <c r="A158" s="295" t="s">
        <v>222</v>
      </c>
      <c r="B158" s="107"/>
    </row>
    <row r="159" ht="16.5" hidden="1" customHeight="1" spans="1:2">
      <c r="A159" s="294" t="s">
        <v>223</v>
      </c>
      <c r="B159" s="107"/>
    </row>
    <row r="160" ht="16.5" hidden="1" customHeight="1" spans="1:2">
      <c r="A160" s="295" t="s">
        <v>223</v>
      </c>
      <c r="B160" s="107"/>
    </row>
    <row r="161" ht="16.5" hidden="1" customHeight="1" spans="1:2">
      <c r="A161" s="293" t="s">
        <v>224</v>
      </c>
      <c r="B161" s="107"/>
    </row>
    <row r="162" ht="16.5" hidden="1" customHeight="1" spans="1:2">
      <c r="A162" s="294" t="s">
        <v>225</v>
      </c>
      <c r="B162" s="107"/>
    </row>
    <row r="163" ht="16.5" hidden="1" customHeight="1" spans="1:2">
      <c r="A163" s="295" t="s">
        <v>131</v>
      </c>
      <c r="B163" s="107"/>
    </row>
    <row r="164" ht="16.5" hidden="1" customHeight="1" spans="1:2">
      <c r="A164" s="295" t="s">
        <v>132</v>
      </c>
      <c r="B164" s="107"/>
    </row>
    <row r="165" ht="16.5" hidden="1" customHeight="1" spans="1:2">
      <c r="A165" s="294" t="s">
        <v>226</v>
      </c>
      <c r="B165" s="107"/>
    </row>
    <row r="166" ht="16.5" hidden="1" customHeight="1" spans="1:2">
      <c r="A166" s="295" t="s">
        <v>227</v>
      </c>
      <c r="B166" s="107"/>
    </row>
    <row r="167" ht="16.5" hidden="1" customHeight="1" spans="1:2">
      <c r="A167" s="294" t="s">
        <v>228</v>
      </c>
      <c r="B167" s="107"/>
    </row>
    <row r="168" ht="16.5" hidden="1" customHeight="1" spans="1:2">
      <c r="A168" s="295" t="s">
        <v>229</v>
      </c>
      <c r="B168" s="107"/>
    </row>
    <row r="169" ht="16.5" hidden="1" customHeight="1" spans="1:2">
      <c r="A169" s="295" t="s">
        <v>230</v>
      </c>
      <c r="B169" s="107"/>
    </row>
    <row r="170" ht="16.5" hidden="1" customHeight="1" spans="1:2">
      <c r="A170" s="294" t="s">
        <v>231</v>
      </c>
      <c r="B170" s="107"/>
    </row>
    <row r="171" ht="16.5" hidden="1" customHeight="1" spans="1:2">
      <c r="A171" s="295" t="s">
        <v>232</v>
      </c>
      <c r="B171" s="107"/>
    </row>
    <row r="172" ht="16.5" hidden="1" customHeight="1" spans="1:2">
      <c r="A172" s="295" t="s">
        <v>233</v>
      </c>
      <c r="B172" s="107"/>
    </row>
    <row r="173" ht="16.5" hidden="1" customHeight="1" spans="1:2">
      <c r="A173" s="294" t="s">
        <v>234</v>
      </c>
      <c r="B173" s="107"/>
    </row>
    <row r="174" ht="16.5" hidden="1" customHeight="1" spans="1:2">
      <c r="A174" s="295" t="s">
        <v>235</v>
      </c>
      <c r="B174" s="107"/>
    </row>
    <row r="175" ht="16.5" hidden="1" customHeight="1" spans="1:2">
      <c r="A175" s="295" t="s">
        <v>236</v>
      </c>
      <c r="B175" s="107"/>
    </row>
    <row r="176" ht="16.5" hidden="1" customHeight="1" spans="1:2">
      <c r="A176" s="294" t="s">
        <v>237</v>
      </c>
      <c r="B176" s="107"/>
    </row>
    <row r="177" ht="16.5" hidden="1" customHeight="1" spans="1:2">
      <c r="A177" s="295" t="s">
        <v>232</v>
      </c>
      <c r="B177" s="107"/>
    </row>
    <row r="178" ht="16.5" hidden="1" customHeight="1" spans="1:2">
      <c r="A178" s="295" t="s">
        <v>238</v>
      </c>
      <c r="B178" s="107"/>
    </row>
    <row r="179" ht="16.5" hidden="1" customHeight="1" spans="1:2">
      <c r="A179" s="295" t="s">
        <v>239</v>
      </c>
      <c r="B179" s="107"/>
    </row>
    <row r="180" ht="16.5" hidden="1" customHeight="1" spans="1:2">
      <c r="A180" s="294" t="s">
        <v>240</v>
      </c>
      <c r="B180" s="107"/>
    </row>
    <row r="181" ht="16.5" hidden="1" customHeight="1" spans="1:2">
      <c r="A181" s="295" t="s">
        <v>241</v>
      </c>
      <c r="B181" s="107"/>
    </row>
    <row r="182" ht="16.5" hidden="1" customHeight="1" spans="1:2">
      <c r="A182" s="295" t="s">
        <v>240</v>
      </c>
      <c r="B182" s="107"/>
    </row>
    <row r="183" ht="16.5" customHeight="1" spans="1:2">
      <c r="A183" s="293" t="s">
        <v>242</v>
      </c>
      <c r="B183" s="107">
        <f>B184</f>
        <v>109</v>
      </c>
    </row>
    <row r="184" ht="16.5" customHeight="1" spans="1:2">
      <c r="A184" s="294" t="s">
        <v>243</v>
      </c>
      <c r="B184" s="107">
        <f>SUM(B185:B193)</f>
        <v>109</v>
      </c>
    </row>
    <row r="185" ht="16.5" hidden="1" customHeight="1" spans="1:2">
      <c r="A185" s="295" t="s">
        <v>131</v>
      </c>
      <c r="B185" s="107"/>
    </row>
    <row r="186" ht="16.5" hidden="1" customHeight="1" spans="1:2">
      <c r="A186" s="295" t="s">
        <v>132</v>
      </c>
      <c r="B186" s="107"/>
    </row>
    <row r="187" ht="16.5" hidden="1" customHeight="1" spans="1:2">
      <c r="A187" s="295" t="s">
        <v>244</v>
      </c>
      <c r="B187" s="107"/>
    </row>
    <row r="188" ht="16.5" customHeight="1" spans="1:2">
      <c r="A188" s="295" t="s">
        <v>245</v>
      </c>
      <c r="B188" s="107">
        <v>109</v>
      </c>
    </row>
    <row r="189" ht="16.5" hidden="1" customHeight="1" spans="1:2">
      <c r="A189" s="295" t="s">
        <v>246</v>
      </c>
      <c r="B189" s="107"/>
    </row>
    <row r="190" ht="16.5" hidden="1" customHeight="1" spans="1:2">
      <c r="A190" s="295" t="s">
        <v>247</v>
      </c>
      <c r="B190" s="107"/>
    </row>
    <row r="191" ht="16.5" hidden="1" customHeight="1" spans="1:2">
      <c r="A191" s="295" t="s">
        <v>248</v>
      </c>
      <c r="B191" s="107"/>
    </row>
    <row r="192" ht="16.5" hidden="1" customHeight="1" spans="1:2">
      <c r="A192" s="295" t="s">
        <v>249</v>
      </c>
      <c r="B192" s="107"/>
    </row>
    <row r="193" ht="16.5" hidden="1" customHeight="1" spans="1:2">
      <c r="A193" s="295" t="s">
        <v>250</v>
      </c>
      <c r="B193" s="107"/>
    </row>
    <row r="194" ht="16.5" hidden="1" customHeight="1" spans="1:2">
      <c r="A194" s="294" t="s">
        <v>251</v>
      </c>
      <c r="B194" s="107"/>
    </row>
    <row r="195" ht="16.5" hidden="1" customHeight="1" spans="1:2">
      <c r="A195" s="295" t="s">
        <v>252</v>
      </c>
      <c r="B195" s="107"/>
    </row>
    <row r="196" ht="16.5" hidden="1" customHeight="1" spans="1:2">
      <c r="A196" s="295" t="s">
        <v>253</v>
      </c>
      <c r="B196" s="107"/>
    </row>
    <row r="197" ht="16.5" hidden="1" customHeight="1" spans="1:2">
      <c r="A197" s="294" t="s">
        <v>254</v>
      </c>
      <c r="B197" s="107"/>
    </row>
    <row r="198" ht="16.5" hidden="1" customHeight="1" spans="1:2">
      <c r="A198" s="295" t="s">
        <v>132</v>
      </c>
      <c r="B198" s="107"/>
    </row>
    <row r="199" ht="16.5" hidden="1" customHeight="1" spans="1:2">
      <c r="A199" s="295" t="s">
        <v>255</v>
      </c>
      <c r="B199" s="107"/>
    </row>
    <row r="200" ht="16.5" hidden="1" customHeight="1" spans="1:2">
      <c r="A200" s="295" t="s">
        <v>256</v>
      </c>
      <c r="B200" s="107"/>
    </row>
    <row r="201" ht="16.5" hidden="1" customHeight="1" spans="1:2">
      <c r="A201" s="295" t="s">
        <v>257</v>
      </c>
      <c r="B201" s="107"/>
    </row>
    <row r="202" ht="16.5" hidden="1" customHeight="1" spans="1:2">
      <c r="A202" s="295" t="s">
        <v>258</v>
      </c>
      <c r="B202" s="107"/>
    </row>
    <row r="203" ht="16.5" hidden="1" customHeight="1" spans="1:2">
      <c r="A203" s="294" t="s">
        <v>259</v>
      </c>
      <c r="B203" s="107"/>
    </row>
    <row r="204" ht="16.5" hidden="1" customHeight="1" spans="1:2">
      <c r="A204" s="295" t="s">
        <v>260</v>
      </c>
      <c r="B204" s="107"/>
    </row>
    <row r="205" ht="16.5" hidden="1" customHeight="1" spans="1:2">
      <c r="A205" s="294" t="s">
        <v>261</v>
      </c>
      <c r="B205" s="107"/>
    </row>
    <row r="206" ht="16.5" hidden="1" customHeight="1" spans="1:2">
      <c r="A206" s="295" t="s">
        <v>262</v>
      </c>
      <c r="B206" s="107"/>
    </row>
    <row r="207" ht="16.5" hidden="1" customHeight="1" spans="1:2">
      <c r="A207" s="295" t="s">
        <v>261</v>
      </c>
      <c r="B207" s="107"/>
    </row>
    <row r="208" ht="16.5" customHeight="1" spans="1:2">
      <c r="A208" s="293" t="s">
        <v>263</v>
      </c>
      <c r="B208" s="107">
        <f>B209+B224+B258+B278</f>
        <v>1012</v>
      </c>
    </row>
    <row r="209" ht="16.5" customHeight="1" spans="1:2">
      <c r="A209" s="294" t="s">
        <v>264</v>
      </c>
      <c r="B209" s="107">
        <f>SUM(B210:B218)</f>
        <v>284</v>
      </c>
    </row>
    <row r="210" ht="16.5" hidden="1" customHeight="1" spans="1:2">
      <c r="A210" s="295" t="s">
        <v>131</v>
      </c>
      <c r="B210" s="107"/>
    </row>
    <row r="211" ht="16.5" hidden="1" customHeight="1" spans="1:2">
      <c r="A211" s="295" t="s">
        <v>132</v>
      </c>
      <c r="B211" s="107"/>
    </row>
    <row r="212" ht="16.5" hidden="1" customHeight="1" spans="1:2">
      <c r="A212" s="295" t="s">
        <v>265</v>
      </c>
      <c r="B212" s="107"/>
    </row>
    <row r="213" ht="16.5" hidden="1" customHeight="1" spans="1:2">
      <c r="A213" s="295" t="s">
        <v>154</v>
      </c>
      <c r="B213" s="107"/>
    </row>
    <row r="214" ht="16.5" hidden="1" customHeight="1" spans="1:2">
      <c r="A214" s="295" t="s">
        <v>266</v>
      </c>
      <c r="B214" s="107"/>
    </row>
    <row r="215" ht="16.5" hidden="1" customHeight="1" spans="1:2">
      <c r="A215" s="295" t="s">
        <v>267</v>
      </c>
      <c r="B215" s="107"/>
    </row>
    <row r="216" ht="16.5" hidden="1" customHeight="1" spans="1:2">
      <c r="A216" s="295" t="s">
        <v>268</v>
      </c>
      <c r="B216" s="107"/>
    </row>
    <row r="217" ht="16.5" customHeight="1" spans="1:2">
      <c r="A217" s="295" t="s">
        <v>137</v>
      </c>
      <c r="B217" s="107">
        <v>276</v>
      </c>
    </row>
    <row r="218" ht="16.5" customHeight="1" spans="1:2">
      <c r="A218" s="295" t="s">
        <v>269</v>
      </c>
      <c r="B218" s="107">
        <v>8</v>
      </c>
    </row>
    <row r="219" ht="16.5" hidden="1" customHeight="1" spans="1:2">
      <c r="A219" s="294" t="s">
        <v>270</v>
      </c>
      <c r="B219" s="107"/>
    </row>
    <row r="220" ht="16.5" hidden="1" customHeight="1" spans="1:2">
      <c r="A220" s="295" t="s">
        <v>131</v>
      </c>
      <c r="B220" s="107"/>
    </row>
    <row r="221" ht="16.5" hidden="1" customHeight="1" spans="1:2">
      <c r="A221" s="295" t="s">
        <v>271</v>
      </c>
      <c r="B221" s="107"/>
    </row>
    <row r="222" ht="16.5" hidden="1" customHeight="1" spans="1:2">
      <c r="A222" s="295" t="s">
        <v>272</v>
      </c>
      <c r="B222" s="107"/>
    </row>
    <row r="223" ht="16.5" hidden="1" customHeight="1" spans="1:2">
      <c r="A223" s="295" t="s">
        <v>273</v>
      </c>
      <c r="B223" s="107"/>
    </row>
    <row r="224" ht="16.5" customHeight="1" spans="1:2">
      <c r="A224" s="294" t="s">
        <v>274</v>
      </c>
      <c r="B224" s="107">
        <f>SUM(B225:B230)</f>
        <v>609</v>
      </c>
    </row>
    <row r="225" ht="16.5" hidden="1" customHeight="1" spans="1:2">
      <c r="A225" s="295" t="s">
        <v>275</v>
      </c>
      <c r="B225" s="107"/>
    </row>
    <row r="226" ht="16.5" hidden="1" customHeight="1" spans="1:2">
      <c r="A226" s="295" t="s">
        <v>276</v>
      </c>
      <c r="B226" s="107"/>
    </row>
    <row r="227" ht="16.5" hidden="1" customHeight="1" spans="1:2">
      <c r="A227" s="295" t="s">
        <v>277</v>
      </c>
      <c r="B227" s="107"/>
    </row>
    <row r="228" ht="16.5" customHeight="1" spans="1:2">
      <c r="A228" s="295" t="s">
        <v>278</v>
      </c>
      <c r="B228" s="107">
        <v>276</v>
      </c>
    </row>
    <row r="229" ht="16.5" customHeight="1" spans="1:2">
      <c r="A229" s="295" t="s">
        <v>279</v>
      </c>
      <c r="B229" s="107">
        <v>142</v>
      </c>
    </row>
    <row r="230" ht="16.5" customHeight="1" spans="1:2">
      <c r="A230" s="295" t="s">
        <v>280</v>
      </c>
      <c r="B230" s="107">
        <v>191</v>
      </c>
    </row>
    <row r="231" ht="16.5" hidden="1" customHeight="1" spans="1:2">
      <c r="A231" s="294" t="s">
        <v>281</v>
      </c>
      <c r="B231" s="107"/>
    </row>
    <row r="232" ht="16.5" hidden="1" customHeight="1" spans="1:2">
      <c r="A232" s="295" t="s">
        <v>282</v>
      </c>
      <c r="B232" s="107"/>
    </row>
    <row r="233" ht="16.5" hidden="1" customHeight="1" spans="1:2">
      <c r="A233" s="294" t="s">
        <v>283</v>
      </c>
      <c r="B233" s="107"/>
    </row>
    <row r="234" ht="16.5" hidden="1" customHeight="1" spans="1:2">
      <c r="A234" s="295" t="s">
        <v>284</v>
      </c>
      <c r="B234" s="107"/>
    </row>
    <row r="235" ht="16.5" hidden="1" customHeight="1" spans="1:2">
      <c r="A235" s="294" t="s">
        <v>285</v>
      </c>
      <c r="B235" s="107"/>
    </row>
    <row r="236" ht="16.5" hidden="1" customHeight="1" spans="1:2">
      <c r="A236" s="295" t="s">
        <v>286</v>
      </c>
      <c r="B236" s="107"/>
    </row>
    <row r="237" ht="16.5" hidden="1" customHeight="1" spans="1:2">
      <c r="A237" s="295" t="s">
        <v>287</v>
      </c>
      <c r="B237" s="107"/>
    </row>
    <row r="238" ht="16.5" hidden="1" customHeight="1" spans="1:2">
      <c r="A238" s="295" t="s">
        <v>288</v>
      </c>
      <c r="B238" s="107"/>
    </row>
    <row r="239" ht="16.5" hidden="1" customHeight="1" spans="1:2">
      <c r="A239" s="295" t="s">
        <v>289</v>
      </c>
      <c r="B239" s="107"/>
    </row>
    <row r="240" ht="16.5" hidden="1" customHeight="1" spans="1:2">
      <c r="A240" s="295" t="s">
        <v>290</v>
      </c>
      <c r="B240" s="107"/>
    </row>
    <row r="241" ht="16.5" hidden="1" customHeight="1" spans="1:2">
      <c r="A241" s="295" t="s">
        <v>291</v>
      </c>
      <c r="B241" s="107"/>
    </row>
    <row r="242" ht="16.5" hidden="1" customHeight="1" spans="1:2">
      <c r="A242" s="295" t="s">
        <v>292</v>
      </c>
      <c r="B242" s="107"/>
    </row>
    <row r="243" ht="16.5" hidden="1" customHeight="1" spans="1:2">
      <c r="A243" s="295" t="s">
        <v>293</v>
      </c>
      <c r="B243" s="107"/>
    </row>
    <row r="244" ht="16.5" hidden="1" customHeight="1" spans="1:2">
      <c r="A244" s="294" t="s">
        <v>294</v>
      </c>
      <c r="B244" s="107"/>
    </row>
    <row r="245" ht="16.5" hidden="1" customHeight="1" spans="1:2">
      <c r="A245" s="295" t="s">
        <v>295</v>
      </c>
      <c r="B245" s="107"/>
    </row>
    <row r="246" ht="16.5" hidden="1" customHeight="1" spans="1:2">
      <c r="A246" s="295" t="s">
        <v>296</v>
      </c>
      <c r="B246" s="107"/>
    </row>
    <row r="247" ht="16.5" hidden="1" customHeight="1" spans="1:2">
      <c r="A247" s="295" t="s">
        <v>297</v>
      </c>
      <c r="B247" s="107"/>
    </row>
    <row r="248" ht="16.5" hidden="1" customHeight="1" spans="1:2">
      <c r="A248" s="295" t="s">
        <v>298</v>
      </c>
      <c r="B248" s="107"/>
    </row>
    <row r="249" ht="16.5" hidden="1" customHeight="1" spans="1:2">
      <c r="A249" s="295" t="s">
        <v>299</v>
      </c>
      <c r="B249" s="107"/>
    </row>
    <row r="250" ht="16.5" hidden="1" customHeight="1" spans="1:2">
      <c r="A250" s="295" t="s">
        <v>300</v>
      </c>
      <c r="B250" s="107"/>
    </row>
    <row r="251" ht="16.5" hidden="1" customHeight="1" spans="1:2">
      <c r="A251" s="294" t="s">
        <v>301</v>
      </c>
      <c r="B251" s="107"/>
    </row>
    <row r="252" ht="16.5" hidden="1" customHeight="1" spans="1:2">
      <c r="A252" s="295" t="s">
        <v>302</v>
      </c>
      <c r="B252" s="107"/>
    </row>
    <row r="253" ht="16.5" hidden="1" customHeight="1" spans="1:2">
      <c r="A253" s="295" t="s">
        <v>303</v>
      </c>
      <c r="B253" s="107"/>
    </row>
    <row r="254" ht="16.5" hidden="1" customHeight="1" spans="1:2">
      <c r="A254" s="295" t="s">
        <v>304</v>
      </c>
      <c r="B254" s="107"/>
    </row>
    <row r="255" ht="16.5" hidden="1" customHeight="1" spans="1:2">
      <c r="A255" s="295" t="s">
        <v>305</v>
      </c>
      <c r="B255" s="107"/>
    </row>
    <row r="256" ht="16.5" hidden="1" customHeight="1" spans="1:2">
      <c r="A256" s="295" t="s">
        <v>306</v>
      </c>
      <c r="B256" s="107"/>
    </row>
    <row r="257" ht="16.5" hidden="1" customHeight="1" spans="1:2">
      <c r="A257" s="295" t="s">
        <v>307</v>
      </c>
      <c r="B257" s="107"/>
    </row>
    <row r="258" ht="16.5" customHeight="1" spans="1:2">
      <c r="A258" s="294" t="s">
        <v>308</v>
      </c>
      <c r="B258" s="107">
        <f>SUM(B259:B265)</f>
        <v>13</v>
      </c>
    </row>
    <row r="259" ht="16.5" hidden="1" customHeight="1" spans="1:2">
      <c r="A259" s="295" t="s">
        <v>131</v>
      </c>
      <c r="B259" s="107"/>
    </row>
    <row r="260" ht="16.5" hidden="1" customHeight="1" spans="1:2">
      <c r="A260" s="295" t="s">
        <v>132</v>
      </c>
      <c r="B260" s="107"/>
    </row>
    <row r="261" ht="16.5" hidden="1" customHeight="1" spans="1:2">
      <c r="A261" s="295" t="s">
        <v>309</v>
      </c>
      <c r="B261" s="107"/>
    </row>
    <row r="262" ht="16.5" hidden="1" customHeight="1" spans="1:2">
      <c r="A262" s="295" t="s">
        <v>310</v>
      </c>
      <c r="B262" s="107"/>
    </row>
    <row r="263" ht="16.5" hidden="1" customHeight="1" spans="1:2">
      <c r="A263" s="295" t="s">
        <v>311</v>
      </c>
      <c r="B263" s="107"/>
    </row>
    <row r="264" ht="16.5" hidden="1" customHeight="1" spans="1:2">
      <c r="A264" s="295" t="s">
        <v>312</v>
      </c>
      <c r="B264" s="107"/>
    </row>
    <row r="265" ht="16.5" customHeight="1" spans="1:2">
      <c r="A265" s="295" t="s">
        <v>313</v>
      </c>
      <c r="B265" s="107">
        <v>13</v>
      </c>
    </row>
    <row r="266" ht="16.5" hidden="1" customHeight="1" spans="1:2">
      <c r="A266" s="294" t="s">
        <v>314</v>
      </c>
      <c r="B266" s="107"/>
    </row>
    <row r="267" ht="16.5" hidden="1" customHeight="1" spans="1:2">
      <c r="A267" s="295" t="s">
        <v>315</v>
      </c>
      <c r="B267" s="107"/>
    </row>
    <row r="268" ht="16.5" hidden="1" customHeight="1" spans="1:2">
      <c r="A268" s="295" t="s">
        <v>316</v>
      </c>
      <c r="B268" s="107"/>
    </row>
    <row r="269" ht="16.5" hidden="1" customHeight="1" spans="1:2">
      <c r="A269" s="294" t="s">
        <v>317</v>
      </c>
      <c r="B269" s="107"/>
    </row>
    <row r="270" ht="16.5" hidden="1" customHeight="1" spans="1:2">
      <c r="A270" s="295" t="s">
        <v>318</v>
      </c>
      <c r="B270" s="107"/>
    </row>
    <row r="271" ht="16.5" hidden="1" customHeight="1" spans="1:2">
      <c r="A271" s="295" t="s">
        <v>319</v>
      </c>
      <c r="B271" s="107"/>
    </row>
    <row r="272" ht="16.5" hidden="1" customHeight="1" spans="1:2">
      <c r="A272" s="294" t="s">
        <v>320</v>
      </c>
      <c r="B272" s="107"/>
    </row>
    <row r="273" ht="16.5" hidden="1" customHeight="1" spans="1:2">
      <c r="A273" s="295" t="s">
        <v>321</v>
      </c>
      <c r="B273" s="107"/>
    </row>
    <row r="274" ht="16.5" hidden="1" customHeight="1" spans="1:2">
      <c r="A274" s="294" t="s">
        <v>322</v>
      </c>
      <c r="B274" s="107"/>
    </row>
    <row r="275" ht="16.5" hidden="1" customHeight="1" spans="1:2">
      <c r="A275" s="295" t="s">
        <v>323</v>
      </c>
      <c r="B275" s="107"/>
    </row>
    <row r="276" ht="16.5" hidden="1" customHeight="1" spans="1:2">
      <c r="A276" s="294" t="s">
        <v>324</v>
      </c>
      <c r="B276" s="107"/>
    </row>
    <row r="277" ht="16.5" hidden="1" customHeight="1" spans="1:2">
      <c r="A277" s="295" t="s">
        <v>325</v>
      </c>
      <c r="B277" s="107"/>
    </row>
    <row r="278" ht="16.5" customHeight="1" spans="1:2">
      <c r="A278" s="294" t="s">
        <v>326</v>
      </c>
      <c r="B278" s="107">
        <f>SUM(B279:B282)</f>
        <v>106</v>
      </c>
    </row>
    <row r="279" ht="16.5" hidden="1" customHeight="1" spans="1:2">
      <c r="A279" s="295" t="s">
        <v>131</v>
      </c>
      <c r="B279" s="107"/>
    </row>
    <row r="280" ht="16.5" hidden="1" customHeight="1" spans="1:2">
      <c r="A280" s="295" t="s">
        <v>327</v>
      </c>
      <c r="B280" s="107"/>
    </row>
    <row r="281" ht="16.5" customHeight="1" spans="1:2">
      <c r="A281" s="295" t="s">
        <v>137</v>
      </c>
      <c r="B281" s="107">
        <v>102</v>
      </c>
    </row>
    <row r="282" ht="16.5" customHeight="1" spans="1:2">
      <c r="A282" s="295" t="s">
        <v>328</v>
      </c>
      <c r="B282" s="107">
        <v>4</v>
      </c>
    </row>
    <row r="283" ht="16.5" hidden="1" customHeight="1" spans="1:2">
      <c r="A283" s="294" t="s">
        <v>329</v>
      </c>
      <c r="B283" s="107"/>
    </row>
    <row r="284" ht="16.5" hidden="1" customHeight="1" spans="1:2">
      <c r="A284" s="295" t="s">
        <v>329</v>
      </c>
      <c r="B284" s="107"/>
    </row>
    <row r="285" ht="16.5" customHeight="1" spans="1:2">
      <c r="A285" s="293" t="s">
        <v>330</v>
      </c>
      <c r="B285" s="107">
        <f>B314</f>
        <v>150</v>
      </c>
    </row>
    <row r="286" ht="16.5" hidden="1" customHeight="1" spans="1:2">
      <c r="A286" s="294" t="s">
        <v>331</v>
      </c>
      <c r="B286" s="107"/>
    </row>
    <row r="287" ht="16.5" hidden="1" customHeight="1" spans="1:2">
      <c r="A287" s="295" t="s">
        <v>131</v>
      </c>
      <c r="B287" s="107"/>
    </row>
    <row r="288" ht="16.5" hidden="1" customHeight="1" spans="1:2">
      <c r="A288" s="295" t="s">
        <v>132</v>
      </c>
      <c r="B288" s="107"/>
    </row>
    <row r="289" ht="16.5" hidden="1" customHeight="1" spans="1:2">
      <c r="A289" s="295" t="s">
        <v>332</v>
      </c>
      <c r="B289" s="107"/>
    </row>
    <row r="290" ht="16.5" hidden="1" customHeight="1" spans="1:2">
      <c r="A290" s="294" t="s">
        <v>333</v>
      </c>
      <c r="B290" s="107"/>
    </row>
    <row r="291" ht="16.5" hidden="1" customHeight="1" spans="1:2">
      <c r="A291" s="295" t="s">
        <v>334</v>
      </c>
      <c r="B291" s="107"/>
    </row>
    <row r="292" ht="16.5" hidden="1" customHeight="1" spans="1:2">
      <c r="A292" s="295" t="s">
        <v>335</v>
      </c>
      <c r="B292" s="107"/>
    </row>
    <row r="293" ht="16.5" hidden="1" customHeight="1" spans="1:2">
      <c r="A293" s="295" t="s">
        <v>336</v>
      </c>
      <c r="B293" s="107"/>
    </row>
    <row r="294" ht="16.5" hidden="1" customHeight="1" spans="1:2">
      <c r="A294" s="295" t="s">
        <v>337</v>
      </c>
      <c r="B294" s="107"/>
    </row>
    <row r="295" ht="16.5" hidden="1" customHeight="1" spans="1:2">
      <c r="A295" s="295" t="s">
        <v>338</v>
      </c>
      <c r="B295" s="107"/>
    </row>
    <row r="296" ht="16.5" hidden="1" customHeight="1" spans="1:2">
      <c r="A296" s="294" t="s">
        <v>339</v>
      </c>
      <c r="B296" s="107"/>
    </row>
    <row r="297" ht="16.5" hidden="1" customHeight="1" spans="1:2">
      <c r="A297" s="295" t="s">
        <v>340</v>
      </c>
      <c r="B297" s="107"/>
    </row>
    <row r="298" ht="16.5" hidden="1" customHeight="1" spans="1:2">
      <c r="A298" s="295" t="s">
        <v>341</v>
      </c>
      <c r="B298" s="107"/>
    </row>
    <row r="299" ht="16.5" hidden="1" customHeight="1" spans="1:2">
      <c r="A299" s="295" t="s">
        <v>342</v>
      </c>
      <c r="B299" s="107"/>
    </row>
    <row r="300" ht="16.5" hidden="1" customHeight="1" spans="1:2">
      <c r="A300" s="294" t="s">
        <v>343</v>
      </c>
      <c r="B300" s="107"/>
    </row>
    <row r="301" ht="16.5" hidden="1" customHeight="1" spans="1:2">
      <c r="A301" s="295" t="s">
        <v>344</v>
      </c>
      <c r="B301" s="107"/>
    </row>
    <row r="302" ht="16.5" hidden="1" customHeight="1" spans="1:2">
      <c r="A302" s="295" t="s">
        <v>345</v>
      </c>
      <c r="B302" s="107"/>
    </row>
    <row r="303" ht="16.5" hidden="1" customHeight="1" spans="1:2">
      <c r="A303" s="295" t="s">
        <v>346</v>
      </c>
      <c r="B303" s="107"/>
    </row>
    <row r="304" ht="16.5" hidden="1" customHeight="1" spans="1:2">
      <c r="A304" s="295" t="s">
        <v>347</v>
      </c>
      <c r="B304" s="107"/>
    </row>
    <row r="305" ht="16.5" hidden="1" customHeight="1" spans="1:2">
      <c r="A305" s="295" t="s">
        <v>348</v>
      </c>
      <c r="B305" s="107"/>
    </row>
    <row r="306" ht="16.5" hidden="1" customHeight="1" spans="1:2">
      <c r="A306" s="295" t="s">
        <v>349</v>
      </c>
      <c r="B306" s="107"/>
    </row>
    <row r="307" ht="16.5" hidden="1" customHeight="1" spans="1:2">
      <c r="A307" s="295" t="s">
        <v>350</v>
      </c>
      <c r="B307" s="107"/>
    </row>
    <row r="308" ht="16.5" hidden="1" customHeight="1" spans="1:2">
      <c r="A308" s="295" t="s">
        <v>351</v>
      </c>
      <c r="B308" s="107"/>
    </row>
    <row r="309" ht="16.5" hidden="1" customHeight="1" spans="1:2">
      <c r="A309" s="294" t="s">
        <v>352</v>
      </c>
      <c r="B309" s="107"/>
    </row>
    <row r="310" ht="16.5" hidden="1" customHeight="1" spans="1:2">
      <c r="A310" s="295" t="s">
        <v>353</v>
      </c>
      <c r="B310" s="107"/>
    </row>
    <row r="311" ht="16.5" hidden="1" customHeight="1" spans="1:2">
      <c r="A311" s="294" t="s">
        <v>354</v>
      </c>
      <c r="B311" s="107"/>
    </row>
    <row r="312" ht="16.5" hidden="1" customHeight="1" spans="1:2">
      <c r="A312" s="295" t="s">
        <v>355</v>
      </c>
      <c r="B312" s="107"/>
    </row>
    <row r="313" ht="16.5" hidden="1" customHeight="1" spans="1:2">
      <c r="A313" s="295" t="s">
        <v>356</v>
      </c>
      <c r="B313" s="107"/>
    </row>
    <row r="314" ht="16.5" customHeight="1" spans="1:2">
      <c r="A314" s="294" t="s">
        <v>357</v>
      </c>
      <c r="B314" s="107">
        <f>SUM(B315:B318)</f>
        <v>150</v>
      </c>
    </row>
    <row r="315" ht="16.5" customHeight="1" spans="1:2">
      <c r="A315" s="295" t="s">
        <v>358</v>
      </c>
      <c r="B315" s="107">
        <v>74</v>
      </c>
    </row>
    <row r="316" ht="16.5" customHeight="1" spans="1:2">
      <c r="A316" s="295" t="s">
        <v>359</v>
      </c>
      <c r="B316" s="107">
        <v>76</v>
      </c>
    </row>
    <row r="317" ht="16.5" hidden="1" customHeight="1" spans="1:2">
      <c r="A317" s="295" t="s">
        <v>360</v>
      </c>
      <c r="B317" s="107"/>
    </row>
    <row r="318" ht="16.5" hidden="1" customHeight="1" spans="1:2">
      <c r="A318" s="295" t="s">
        <v>361</v>
      </c>
      <c r="B318" s="107"/>
    </row>
    <row r="319" ht="16.5" hidden="1" customHeight="1" spans="1:2">
      <c r="A319" s="294" t="s">
        <v>362</v>
      </c>
      <c r="B319" s="107"/>
    </row>
    <row r="320" ht="16.5" hidden="1" customHeight="1" spans="1:2">
      <c r="A320" s="295" t="s">
        <v>363</v>
      </c>
      <c r="B320" s="107"/>
    </row>
    <row r="321" ht="16.5" hidden="1" customHeight="1" spans="1:2">
      <c r="A321" s="294" t="s">
        <v>364</v>
      </c>
      <c r="B321" s="107"/>
    </row>
    <row r="322" ht="16.5" hidden="1" customHeight="1" spans="1:2">
      <c r="A322" s="295" t="s">
        <v>365</v>
      </c>
      <c r="B322" s="107"/>
    </row>
    <row r="323" ht="16.5" hidden="1" customHeight="1" spans="1:2">
      <c r="A323" s="295" t="s">
        <v>366</v>
      </c>
      <c r="B323" s="107"/>
    </row>
    <row r="324" ht="16.5" hidden="1" customHeight="1" spans="1:2">
      <c r="A324" s="294" t="s">
        <v>367</v>
      </c>
      <c r="B324" s="107"/>
    </row>
    <row r="325" ht="16.5" hidden="1" customHeight="1" spans="1:2">
      <c r="A325" s="295" t="s">
        <v>368</v>
      </c>
      <c r="B325" s="107"/>
    </row>
    <row r="326" ht="16.5" hidden="1" customHeight="1" spans="1:2">
      <c r="A326" s="294" t="s">
        <v>369</v>
      </c>
      <c r="B326" s="107"/>
    </row>
    <row r="327" ht="16.5" hidden="1" customHeight="1" spans="1:2">
      <c r="A327" s="295" t="s">
        <v>131</v>
      </c>
      <c r="B327" s="107"/>
    </row>
    <row r="328" ht="16.5" hidden="1" customHeight="1" spans="1:2">
      <c r="A328" s="295" t="s">
        <v>132</v>
      </c>
      <c r="B328" s="107"/>
    </row>
    <row r="329" ht="16.5" hidden="1" customHeight="1" spans="1:2">
      <c r="A329" s="295" t="s">
        <v>370</v>
      </c>
      <c r="B329" s="107"/>
    </row>
    <row r="330" ht="16.5" hidden="1" customHeight="1" spans="1:2">
      <c r="A330" s="295" t="s">
        <v>371</v>
      </c>
      <c r="B330" s="107"/>
    </row>
    <row r="331" ht="16.5" hidden="1" customHeight="1" spans="1:2">
      <c r="A331" s="294" t="s">
        <v>372</v>
      </c>
      <c r="B331" s="107"/>
    </row>
    <row r="332" ht="16.5" hidden="1" customHeight="1" spans="1:2">
      <c r="A332" s="295" t="s">
        <v>372</v>
      </c>
      <c r="B332" s="107"/>
    </row>
    <row r="333" ht="16.5" hidden="1" customHeight="1" spans="1:2">
      <c r="A333" s="294" t="s">
        <v>373</v>
      </c>
      <c r="B333" s="107"/>
    </row>
    <row r="334" ht="16.5" hidden="1" customHeight="1" spans="1:2">
      <c r="A334" s="295" t="s">
        <v>373</v>
      </c>
      <c r="B334" s="107"/>
    </row>
    <row r="335" ht="16.5" customHeight="1" spans="1:2">
      <c r="A335" s="293" t="s">
        <v>374</v>
      </c>
      <c r="B335" s="107">
        <f>B336</f>
        <v>835</v>
      </c>
    </row>
    <row r="336" ht="16.5" customHeight="1" spans="1:2">
      <c r="A336" s="294" t="s">
        <v>375</v>
      </c>
      <c r="B336" s="107">
        <f>SUM(B337:B339)</f>
        <v>835</v>
      </c>
    </row>
    <row r="337" ht="16.5" hidden="1" customHeight="1" spans="1:2">
      <c r="A337" s="295" t="s">
        <v>131</v>
      </c>
      <c r="B337" s="107"/>
    </row>
    <row r="338" ht="16.5" hidden="1" customHeight="1" spans="1:2">
      <c r="A338" s="295" t="s">
        <v>132</v>
      </c>
      <c r="B338" s="107"/>
    </row>
    <row r="339" ht="16.5" customHeight="1" spans="1:2">
      <c r="A339" s="295" t="s">
        <v>376</v>
      </c>
      <c r="B339" s="107">
        <v>835</v>
      </c>
    </row>
    <row r="340" ht="16.5" hidden="1" customHeight="1" spans="1:2">
      <c r="A340" s="294" t="s">
        <v>377</v>
      </c>
      <c r="B340" s="107"/>
    </row>
    <row r="341" ht="16.5" hidden="1" customHeight="1" spans="1:2">
      <c r="A341" s="295" t="s">
        <v>378</v>
      </c>
      <c r="B341" s="107"/>
    </row>
    <row r="342" ht="16.5" hidden="1" customHeight="1" spans="1:2">
      <c r="A342" s="294" t="s">
        <v>379</v>
      </c>
      <c r="B342" s="107"/>
    </row>
    <row r="343" ht="16.5" hidden="1" customHeight="1" spans="1:2">
      <c r="A343" s="295" t="s">
        <v>380</v>
      </c>
      <c r="B343" s="107"/>
    </row>
    <row r="344" ht="16.5" hidden="1" customHeight="1" spans="1:2">
      <c r="A344" s="295" t="s">
        <v>381</v>
      </c>
      <c r="B344" s="107"/>
    </row>
    <row r="345" ht="16.5" hidden="1" customHeight="1" spans="1:2">
      <c r="A345" s="295" t="s">
        <v>382</v>
      </c>
      <c r="B345" s="107"/>
    </row>
    <row r="346" ht="16.5" hidden="1" customHeight="1" spans="1:2">
      <c r="A346" s="295" t="s">
        <v>383</v>
      </c>
      <c r="B346" s="107"/>
    </row>
    <row r="347" ht="16.5" hidden="1" customHeight="1" spans="1:2">
      <c r="A347" s="294" t="s">
        <v>384</v>
      </c>
      <c r="B347" s="107"/>
    </row>
    <row r="348" ht="16.5" hidden="1" customHeight="1" spans="1:2">
      <c r="A348" s="295" t="s">
        <v>385</v>
      </c>
      <c r="B348" s="107"/>
    </row>
    <row r="349" ht="16.5" hidden="1" customHeight="1" spans="1:2">
      <c r="A349" s="295" t="s">
        <v>386</v>
      </c>
      <c r="B349" s="107"/>
    </row>
    <row r="350" ht="16.5" hidden="1" customHeight="1" spans="1:2">
      <c r="A350" s="295" t="s">
        <v>387</v>
      </c>
      <c r="B350" s="107"/>
    </row>
    <row r="351" ht="16.5" hidden="1" customHeight="1" spans="1:2">
      <c r="A351" s="295" t="s">
        <v>388</v>
      </c>
      <c r="B351" s="107"/>
    </row>
    <row r="352" ht="16.5" hidden="1" customHeight="1" spans="1:2">
      <c r="A352" s="294" t="s">
        <v>389</v>
      </c>
      <c r="B352" s="107"/>
    </row>
    <row r="353" ht="16.5" hidden="1" customHeight="1" spans="1:2">
      <c r="A353" s="295" t="s">
        <v>390</v>
      </c>
      <c r="B353" s="107"/>
    </row>
    <row r="354" ht="16.5" hidden="1" customHeight="1" spans="1:2">
      <c r="A354" s="294" t="s">
        <v>391</v>
      </c>
      <c r="B354" s="107"/>
    </row>
    <row r="355" ht="16.5" hidden="1" customHeight="1" spans="1:2">
      <c r="A355" s="295" t="s">
        <v>392</v>
      </c>
      <c r="B355" s="107"/>
    </row>
    <row r="356" ht="16.5" hidden="1" customHeight="1" spans="1:2">
      <c r="A356" s="295" t="s">
        <v>393</v>
      </c>
      <c r="B356" s="107"/>
    </row>
    <row r="357" ht="16.5" hidden="1" customHeight="1" spans="1:2">
      <c r="A357" s="294" t="s">
        <v>394</v>
      </c>
      <c r="B357" s="107"/>
    </row>
    <row r="358" ht="16.5" hidden="1" customHeight="1" spans="1:2">
      <c r="A358" s="295" t="s">
        <v>394</v>
      </c>
      <c r="B358" s="107"/>
    </row>
    <row r="359" ht="16.5" hidden="1" customHeight="1" spans="1:2">
      <c r="A359" s="294" t="s">
        <v>395</v>
      </c>
      <c r="B359" s="107"/>
    </row>
    <row r="360" ht="16.5" hidden="1" customHeight="1" spans="1:2">
      <c r="A360" s="295" t="s">
        <v>396</v>
      </c>
      <c r="B360" s="107"/>
    </row>
    <row r="361" ht="16.5" hidden="1" customHeight="1" spans="1:2">
      <c r="A361" s="294" t="s">
        <v>397</v>
      </c>
      <c r="B361" s="107"/>
    </row>
    <row r="362" ht="16.5" hidden="1" customHeight="1" spans="1:2">
      <c r="A362" s="295" t="s">
        <v>137</v>
      </c>
      <c r="B362" s="107"/>
    </row>
    <row r="363" ht="16.5" hidden="1" customHeight="1" spans="1:2">
      <c r="A363" s="294" t="s">
        <v>398</v>
      </c>
      <c r="B363" s="107"/>
    </row>
    <row r="364" ht="16.5" hidden="1" customHeight="1" spans="1:2">
      <c r="A364" s="295" t="s">
        <v>398</v>
      </c>
      <c r="B364" s="107"/>
    </row>
    <row r="365" ht="16.5" customHeight="1" spans="1:2">
      <c r="A365" s="293" t="s">
        <v>399</v>
      </c>
      <c r="B365" s="107">
        <f>B366</f>
        <v>413</v>
      </c>
    </row>
    <row r="366" ht="16.5" customHeight="1" spans="1:2">
      <c r="A366" s="294" t="s">
        <v>400</v>
      </c>
      <c r="B366" s="107">
        <f>SUM(B367:B371)</f>
        <v>413</v>
      </c>
    </row>
    <row r="367" ht="16.5" hidden="1" customHeight="1" spans="1:2">
      <c r="A367" s="295" t="s">
        <v>131</v>
      </c>
      <c r="B367" s="107"/>
    </row>
    <row r="368" ht="16.5" hidden="1" customHeight="1" spans="1:2">
      <c r="A368" s="295" t="s">
        <v>132</v>
      </c>
      <c r="B368" s="107"/>
    </row>
    <row r="369" ht="16.5" hidden="1" customHeight="1" spans="1:2">
      <c r="A369" s="295" t="s">
        <v>401</v>
      </c>
      <c r="B369" s="107"/>
    </row>
    <row r="370" ht="16.5" hidden="1" customHeight="1" spans="1:2">
      <c r="A370" s="295" t="s">
        <v>402</v>
      </c>
      <c r="B370" s="107"/>
    </row>
    <row r="371" ht="16.5" customHeight="1" spans="1:2">
      <c r="A371" s="295" t="s">
        <v>403</v>
      </c>
      <c r="B371" s="107">
        <v>413</v>
      </c>
    </row>
    <row r="372" ht="16.5" hidden="1" customHeight="1" spans="1:2">
      <c r="A372" s="294" t="s">
        <v>404</v>
      </c>
      <c r="B372" s="107"/>
    </row>
    <row r="373" ht="16.5" hidden="1" customHeight="1" spans="1:2">
      <c r="A373" s="295" t="s">
        <v>404</v>
      </c>
      <c r="B373" s="107"/>
    </row>
    <row r="374" ht="16.5" hidden="1" customHeight="1" spans="1:2">
      <c r="A374" s="294" t="s">
        <v>405</v>
      </c>
      <c r="B374" s="107"/>
    </row>
    <row r="375" ht="16.5" hidden="1" customHeight="1" spans="1:2">
      <c r="A375" s="295" t="s">
        <v>406</v>
      </c>
      <c r="B375" s="107"/>
    </row>
    <row r="376" ht="16.5" hidden="1" customHeight="1" spans="1:2">
      <c r="A376" s="294" t="s">
        <v>407</v>
      </c>
      <c r="B376" s="107"/>
    </row>
    <row r="377" ht="16.5" hidden="1" customHeight="1" spans="1:2">
      <c r="A377" s="295" t="s">
        <v>407</v>
      </c>
      <c r="B377" s="107"/>
    </row>
    <row r="378" ht="16.5" hidden="1" customHeight="1" spans="1:2">
      <c r="A378" s="294" t="s">
        <v>408</v>
      </c>
      <c r="B378" s="107"/>
    </row>
    <row r="379" ht="16.5" hidden="1" customHeight="1" spans="1:2">
      <c r="A379" s="295" t="s">
        <v>408</v>
      </c>
      <c r="B379" s="107"/>
    </row>
    <row r="380" ht="16.5" hidden="1" customHeight="1" spans="1:2">
      <c r="A380" s="294" t="s">
        <v>409</v>
      </c>
      <c r="B380" s="107"/>
    </row>
    <row r="381" ht="16.5" hidden="1" customHeight="1" spans="1:2">
      <c r="A381" s="295" t="s">
        <v>409</v>
      </c>
      <c r="B381" s="107"/>
    </row>
    <row r="382" ht="16.5" customHeight="1" spans="1:2">
      <c r="A382" s="293" t="s">
        <v>410</v>
      </c>
      <c r="B382" s="107">
        <f>B383</f>
        <v>238</v>
      </c>
    </row>
    <row r="383" ht="16.5" customHeight="1" spans="1:2">
      <c r="A383" s="294" t="s">
        <v>411</v>
      </c>
      <c r="B383" s="107">
        <f>SUM(B384:B397)</f>
        <v>238</v>
      </c>
    </row>
    <row r="384" ht="16.5" hidden="1" customHeight="1" spans="1:2">
      <c r="A384" s="295" t="s">
        <v>131</v>
      </c>
      <c r="B384" s="107"/>
    </row>
    <row r="385" ht="16.5" customHeight="1" spans="1:2">
      <c r="A385" s="295" t="s">
        <v>137</v>
      </c>
      <c r="B385" s="107">
        <v>230</v>
      </c>
    </row>
    <row r="386" ht="16.5" hidden="1" customHeight="1" spans="1:2">
      <c r="A386" s="295" t="s">
        <v>412</v>
      </c>
      <c r="B386" s="107"/>
    </row>
    <row r="387" ht="16.5" hidden="1" customHeight="1" spans="1:2">
      <c r="A387" s="295" t="s">
        <v>413</v>
      </c>
      <c r="B387" s="107"/>
    </row>
    <row r="388" ht="16.5" hidden="1" customHeight="1" spans="1:2">
      <c r="A388" s="295" t="s">
        <v>414</v>
      </c>
      <c r="B388" s="107"/>
    </row>
    <row r="389" ht="16.5" hidden="1" customHeight="1" spans="1:2">
      <c r="A389" s="295" t="s">
        <v>415</v>
      </c>
      <c r="B389" s="107"/>
    </row>
    <row r="390" ht="16.5" hidden="1" customHeight="1" spans="1:2">
      <c r="A390" s="295" t="s">
        <v>416</v>
      </c>
      <c r="B390" s="107"/>
    </row>
    <row r="391" ht="16.5" hidden="1" customHeight="1" spans="1:2">
      <c r="A391" s="295" t="s">
        <v>417</v>
      </c>
      <c r="B391" s="107"/>
    </row>
    <row r="392" ht="16.5" hidden="1" customHeight="1" spans="1:2">
      <c r="A392" s="295" t="s">
        <v>418</v>
      </c>
      <c r="B392" s="107"/>
    </row>
    <row r="393" ht="16.5" hidden="1" customHeight="1" spans="1:2">
      <c r="A393" s="295" t="s">
        <v>419</v>
      </c>
      <c r="B393" s="107"/>
    </row>
    <row r="394" ht="16.5" hidden="1" customHeight="1" spans="1:2">
      <c r="A394" s="295" t="s">
        <v>420</v>
      </c>
      <c r="B394" s="107"/>
    </row>
    <row r="395" ht="16.5" hidden="1" customHeight="1" spans="1:2">
      <c r="A395" s="295" t="s">
        <v>421</v>
      </c>
      <c r="B395" s="107"/>
    </row>
    <row r="396" ht="16.5" hidden="1" customHeight="1" spans="1:2">
      <c r="A396" s="295" t="s">
        <v>422</v>
      </c>
      <c r="B396" s="107"/>
    </row>
    <row r="397" ht="16.5" customHeight="1" spans="1:2">
      <c r="A397" s="295" t="s">
        <v>423</v>
      </c>
      <c r="B397" s="107">
        <v>8</v>
      </c>
    </row>
    <row r="398" ht="16.5" hidden="1" customHeight="1" spans="1:2">
      <c r="A398" s="294" t="s">
        <v>424</v>
      </c>
      <c r="B398" s="107"/>
    </row>
    <row r="399" ht="16.5" hidden="1" customHeight="1" spans="1:2">
      <c r="A399" s="295" t="s">
        <v>131</v>
      </c>
      <c r="B399" s="107"/>
    </row>
    <row r="400" ht="16.5" hidden="1" customHeight="1" spans="1:2">
      <c r="A400" s="295" t="s">
        <v>425</v>
      </c>
      <c r="B400" s="107"/>
    </row>
    <row r="401" ht="16.5" hidden="1" customHeight="1" spans="1:2">
      <c r="A401" s="295" t="s">
        <v>426</v>
      </c>
      <c r="B401" s="107"/>
    </row>
    <row r="402" ht="16.5" hidden="1" customHeight="1" spans="1:2">
      <c r="A402" s="295" t="s">
        <v>427</v>
      </c>
      <c r="B402" s="107"/>
    </row>
    <row r="403" ht="16.5" hidden="1" customHeight="1" spans="1:2">
      <c r="A403" s="295" t="s">
        <v>428</v>
      </c>
      <c r="B403" s="107"/>
    </row>
    <row r="404" ht="16.5" hidden="1" customHeight="1" spans="1:2">
      <c r="A404" s="295" t="s">
        <v>429</v>
      </c>
      <c r="B404" s="107"/>
    </row>
    <row r="405" ht="16.5" hidden="1" customHeight="1" spans="1:2">
      <c r="A405" s="295" t="s">
        <v>430</v>
      </c>
      <c r="B405" s="107"/>
    </row>
    <row r="406" ht="16.5" hidden="1" customHeight="1" spans="1:2">
      <c r="A406" s="295" t="s">
        <v>431</v>
      </c>
      <c r="B406" s="107"/>
    </row>
    <row r="407" ht="16.5" hidden="1" customHeight="1" spans="1:2">
      <c r="A407" s="294" t="s">
        <v>432</v>
      </c>
      <c r="B407" s="107"/>
    </row>
    <row r="408" ht="16.5" hidden="1" customHeight="1" spans="1:2">
      <c r="A408" s="295" t="s">
        <v>131</v>
      </c>
      <c r="B408" s="107"/>
    </row>
    <row r="409" ht="16.5" hidden="1" customHeight="1" spans="1:2">
      <c r="A409" s="295" t="s">
        <v>433</v>
      </c>
      <c r="B409" s="107"/>
    </row>
    <row r="410" ht="16.5" hidden="1" customHeight="1" spans="1:2">
      <c r="A410" s="295" t="s">
        <v>434</v>
      </c>
      <c r="B410" s="107"/>
    </row>
    <row r="411" ht="16.5" hidden="1" customHeight="1" spans="1:2">
      <c r="A411" s="295" t="s">
        <v>435</v>
      </c>
      <c r="B411" s="107"/>
    </row>
    <row r="412" ht="16.5" hidden="1" customHeight="1" spans="1:2">
      <c r="A412" s="295" t="s">
        <v>436</v>
      </c>
      <c r="B412" s="107"/>
    </row>
    <row r="413" ht="16.5" hidden="1" customHeight="1" spans="1:2">
      <c r="A413" s="295" t="s">
        <v>437</v>
      </c>
      <c r="B413" s="107"/>
    </row>
    <row r="414" ht="16.5" hidden="1" customHeight="1" spans="1:2">
      <c r="A414" s="295" t="s">
        <v>438</v>
      </c>
      <c r="B414" s="107"/>
    </row>
    <row r="415" ht="16.5" hidden="1" customHeight="1" spans="1:2">
      <c r="A415" s="295" t="s">
        <v>439</v>
      </c>
      <c r="B415" s="107"/>
    </row>
    <row r="416" ht="16.5" hidden="1" customHeight="1" spans="1:2">
      <c r="A416" s="295" t="s">
        <v>440</v>
      </c>
      <c r="B416" s="107"/>
    </row>
    <row r="417" ht="16.5" hidden="1" customHeight="1" spans="1:2">
      <c r="A417" s="295" t="s">
        <v>441</v>
      </c>
      <c r="B417" s="107"/>
    </row>
    <row r="418" ht="16.5" hidden="1" customHeight="1" spans="1:2">
      <c r="A418" s="295" t="s">
        <v>442</v>
      </c>
      <c r="B418" s="107"/>
    </row>
    <row r="419" ht="16.5" hidden="1" customHeight="1" spans="1:2">
      <c r="A419" s="295" t="s">
        <v>443</v>
      </c>
      <c r="B419" s="107"/>
    </row>
    <row r="420" ht="16.5" hidden="1" customHeight="1" spans="1:2">
      <c r="A420" s="295" t="s">
        <v>444</v>
      </c>
      <c r="B420" s="107"/>
    </row>
    <row r="421" ht="16.5" hidden="1" customHeight="1" spans="1:2">
      <c r="A421" s="295" t="s">
        <v>445</v>
      </c>
      <c r="B421" s="107"/>
    </row>
    <row r="422" ht="16.5" hidden="1" customHeight="1" spans="1:2">
      <c r="A422" s="295" t="s">
        <v>446</v>
      </c>
      <c r="B422" s="107"/>
    </row>
    <row r="423" ht="16.5" hidden="1" customHeight="1" spans="1:2">
      <c r="A423" s="295" t="s">
        <v>447</v>
      </c>
      <c r="B423" s="107"/>
    </row>
    <row r="424" ht="16.5" hidden="1" customHeight="1" spans="1:2">
      <c r="A424" s="294" t="s">
        <v>448</v>
      </c>
      <c r="B424" s="107"/>
    </row>
    <row r="425" ht="16.5" hidden="1" customHeight="1" spans="1:2">
      <c r="A425" s="295" t="s">
        <v>131</v>
      </c>
      <c r="B425" s="107"/>
    </row>
    <row r="426" ht="16.5" hidden="1" customHeight="1" spans="1:2">
      <c r="A426" s="295" t="s">
        <v>449</v>
      </c>
      <c r="B426" s="107"/>
    </row>
    <row r="427" ht="16.5" hidden="1" customHeight="1" spans="1:2">
      <c r="A427" s="295" t="s">
        <v>450</v>
      </c>
      <c r="B427" s="107"/>
    </row>
    <row r="428" ht="16.5" hidden="1" customHeight="1" spans="1:2">
      <c r="A428" s="295" t="s">
        <v>137</v>
      </c>
      <c r="B428" s="107"/>
    </row>
    <row r="429" ht="16.5" hidden="1" customHeight="1" spans="1:2">
      <c r="A429" s="295" t="s">
        <v>451</v>
      </c>
      <c r="B429" s="107"/>
    </row>
    <row r="430" ht="16.5" hidden="1" customHeight="1" spans="1:2">
      <c r="A430" s="294" t="s">
        <v>452</v>
      </c>
      <c r="B430" s="107"/>
    </row>
    <row r="431" ht="16.5" hidden="1" customHeight="1" spans="1:2">
      <c r="A431" s="295" t="s">
        <v>453</v>
      </c>
      <c r="B431" s="107"/>
    </row>
    <row r="432" ht="16.5" hidden="1" customHeight="1" spans="1:2">
      <c r="A432" s="295" t="s">
        <v>454</v>
      </c>
      <c r="B432" s="107"/>
    </row>
    <row r="433" ht="16.5" hidden="1" customHeight="1" spans="1:2">
      <c r="A433" s="294" t="s">
        <v>455</v>
      </c>
      <c r="B433" s="107"/>
    </row>
    <row r="434" ht="16.5" hidden="1" customHeight="1" spans="1:2">
      <c r="A434" s="295" t="s">
        <v>456</v>
      </c>
      <c r="B434" s="107"/>
    </row>
    <row r="435" ht="16.5" hidden="1" customHeight="1" spans="1:2">
      <c r="A435" s="295" t="s">
        <v>457</v>
      </c>
      <c r="B435" s="107"/>
    </row>
    <row r="436" ht="16.5" hidden="1" customHeight="1" spans="1:2">
      <c r="A436" s="293" t="s">
        <v>458</v>
      </c>
      <c r="B436" s="107"/>
    </row>
    <row r="437" ht="16.5" hidden="1" customHeight="1" spans="1:2">
      <c r="A437" s="294" t="s">
        <v>459</v>
      </c>
      <c r="B437" s="107"/>
    </row>
    <row r="438" ht="16.5" hidden="1" customHeight="1" spans="1:2">
      <c r="A438" s="295" t="s">
        <v>131</v>
      </c>
      <c r="B438" s="107"/>
    </row>
    <row r="439" ht="16.5" hidden="1" customHeight="1" spans="1:2">
      <c r="A439" s="295" t="s">
        <v>132</v>
      </c>
      <c r="B439" s="107"/>
    </row>
    <row r="440" ht="16.5" hidden="1" customHeight="1" spans="1:2">
      <c r="A440" s="295" t="s">
        <v>460</v>
      </c>
      <c r="B440" s="107"/>
    </row>
    <row r="441" ht="16.5" hidden="1" customHeight="1" spans="1:2">
      <c r="A441" s="295" t="s">
        <v>461</v>
      </c>
      <c r="B441" s="107"/>
    </row>
    <row r="442" ht="16.5" hidden="1" customHeight="1" spans="1:2">
      <c r="A442" s="295" t="s">
        <v>462</v>
      </c>
      <c r="B442" s="107"/>
    </row>
    <row r="443" ht="16.5" hidden="1" customHeight="1" spans="1:2">
      <c r="A443" s="295" t="s">
        <v>463</v>
      </c>
      <c r="B443" s="107"/>
    </row>
    <row r="444" ht="16.5" hidden="1" customHeight="1" spans="1:2">
      <c r="A444" s="295" t="s">
        <v>464</v>
      </c>
      <c r="B444" s="107"/>
    </row>
    <row r="445" ht="16.5" hidden="1" customHeight="1" spans="1:2">
      <c r="A445" s="294" t="s">
        <v>465</v>
      </c>
      <c r="B445" s="107"/>
    </row>
    <row r="446" ht="16.5" hidden="1" customHeight="1" spans="1:2">
      <c r="A446" s="295" t="s">
        <v>466</v>
      </c>
      <c r="B446" s="107"/>
    </row>
    <row r="447" ht="16.5" hidden="1" customHeight="1" spans="1:2">
      <c r="A447" s="295" t="s">
        <v>467</v>
      </c>
      <c r="B447" s="107"/>
    </row>
    <row r="448" ht="16.5" hidden="1" customHeight="1" spans="1:2">
      <c r="A448" s="294" t="s">
        <v>468</v>
      </c>
      <c r="B448" s="107"/>
    </row>
    <row r="449" ht="16.5" hidden="1" customHeight="1" spans="1:2">
      <c r="A449" s="295" t="s">
        <v>469</v>
      </c>
      <c r="B449" s="107"/>
    </row>
    <row r="450" ht="16.5" hidden="1" customHeight="1" spans="1:2">
      <c r="A450" s="294" t="s">
        <v>470</v>
      </c>
      <c r="B450" s="107"/>
    </row>
    <row r="451" ht="16.5" hidden="1" customHeight="1" spans="1:2">
      <c r="A451" s="295" t="s">
        <v>471</v>
      </c>
      <c r="B451" s="107"/>
    </row>
    <row r="452" ht="16.5" hidden="1" customHeight="1" spans="1:2">
      <c r="A452" s="295" t="s">
        <v>470</v>
      </c>
      <c r="B452" s="107"/>
    </row>
    <row r="453" ht="16.5" hidden="1" customHeight="1" spans="1:2">
      <c r="A453" s="293" t="s">
        <v>472</v>
      </c>
      <c r="B453" s="107"/>
    </row>
    <row r="454" ht="16.5" hidden="1" customHeight="1" spans="1:2">
      <c r="A454" s="294" t="s">
        <v>473</v>
      </c>
      <c r="B454" s="107"/>
    </row>
    <row r="455" ht="16.5" hidden="1" customHeight="1" spans="1:2">
      <c r="A455" s="295" t="s">
        <v>474</v>
      </c>
      <c r="B455" s="107"/>
    </row>
    <row r="456" ht="16.5" hidden="1" customHeight="1" spans="1:2">
      <c r="A456" s="295" t="s">
        <v>475</v>
      </c>
      <c r="B456" s="107"/>
    </row>
    <row r="457" ht="16.5" hidden="1" customHeight="1" spans="1:2">
      <c r="A457" s="294" t="s">
        <v>476</v>
      </c>
      <c r="B457" s="107"/>
    </row>
    <row r="458" ht="16.5" hidden="1" customHeight="1" spans="1:2">
      <c r="A458" s="295" t="s">
        <v>477</v>
      </c>
      <c r="B458" s="107"/>
    </row>
    <row r="459" ht="16.5" hidden="1" customHeight="1" spans="1:2">
      <c r="A459" s="294" t="s">
        <v>478</v>
      </c>
      <c r="B459" s="107"/>
    </row>
    <row r="460" ht="16.5" hidden="1" customHeight="1" spans="1:2">
      <c r="A460" s="295" t="s">
        <v>479</v>
      </c>
      <c r="B460" s="107"/>
    </row>
    <row r="461" ht="16.5" hidden="1" customHeight="1" spans="1:2">
      <c r="A461" s="294" t="s">
        <v>480</v>
      </c>
      <c r="B461" s="107"/>
    </row>
    <row r="462" ht="16.5" hidden="1" customHeight="1" spans="1:2">
      <c r="A462" s="295" t="s">
        <v>131</v>
      </c>
      <c r="B462" s="107"/>
    </row>
    <row r="463" ht="16.5" hidden="1" customHeight="1" spans="1:2">
      <c r="A463" s="295" t="s">
        <v>132</v>
      </c>
      <c r="B463" s="107"/>
    </row>
    <row r="464" ht="16.5" hidden="1" customHeight="1" spans="1:2">
      <c r="A464" s="295" t="s">
        <v>481</v>
      </c>
      <c r="B464" s="107"/>
    </row>
    <row r="465" ht="16.5" hidden="1" customHeight="1" spans="1:2">
      <c r="A465" s="294" t="s">
        <v>482</v>
      </c>
      <c r="B465" s="107"/>
    </row>
    <row r="466" ht="16.5" hidden="1" customHeight="1" spans="1:2">
      <c r="A466" s="295" t="s">
        <v>483</v>
      </c>
      <c r="B466" s="107"/>
    </row>
    <row r="467" ht="16.5" hidden="1" customHeight="1" spans="1:2">
      <c r="A467" s="295" t="s">
        <v>484</v>
      </c>
      <c r="B467" s="107"/>
    </row>
    <row r="468" ht="16.5" hidden="1" customHeight="1" spans="1:2">
      <c r="A468" s="294" t="s">
        <v>485</v>
      </c>
      <c r="B468" s="107"/>
    </row>
    <row r="469" ht="16.5" hidden="1" customHeight="1" spans="1:2">
      <c r="A469" s="295" t="s">
        <v>485</v>
      </c>
      <c r="B469" s="107"/>
    </row>
    <row r="470" ht="16.5" hidden="1" customHeight="1" spans="1:2">
      <c r="A470" s="293" t="s">
        <v>486</v>
      </c>
      <c r="B470" s="107"/>
    </row>
    <row r="471" ht="16.5" hidden="1" customHeight="1" spans="1:2">
      <c r="A471" s="294" t="s">
        <v>487</v>
      </c>
      <c r="B471" s="107"/>
    </row>
    <row r="472" ht="16.5" hidden="1" customHeight="1" spans="1:2">
      <c r="A472" s="295" t="s">
        <v>131</v>
      </c>
      <c r="B472" s="107"/>
    </row>
    <row r="473" ht="16.5" hidden="1" customHeight="1" spans="1:2">
      <c r="A473" s="295" t="s">
        <v>488</v>
      </c>
      <c r="B473" s="107"/>
    </row>
    <row r="474" ht="16.5" hidden="1" customHeight="1" spans="1:2">
      <c r="A474" s="294" t="s">
        <v>489</v>
      </c>
      <c r="B474" s="107"/>
    </row>
    <row r="475" ht="16.5" hidden="1" customHeight="1" spans="1:2">
      <c r="A475" s="295" t="s">
        <v>490</v>
      </c>
      <c r="B475" s="107"/>
    </row>
    <row r="476" ht="16.5" hidden="1" customHeight="1" spans="1:2">
      <c r="A476" s="294" t="s">
        <v>491</v>
      </c>
      <c r="B476" s="107"/>
    </row>
    <row r="477" ht="16.5" hidden="1" customHeight="1" spans="1:2">
      <c r="A477" s="295" t="s">
        <v>491</v>
      </c>
      <c r="B477" s="107"/>
    </row>
    <row r="478" ht="16.5" hidden="1" customHeight="1" spans="1:2">
      <c r="A478" s="293" t="s">
        <v>492</v>
      </c>
      <c r="B478" s="107"/>
    </row>
    <row r="479" ht="16.5" hidden="1" customHeight="1" spans="1:2">
      <c r="A479" s="294" t="s">
        <v>493</v>
      </c>
      <c r="B479" s="107"/>
    </row>
    <row r="480" ht="16.5" hidden="1" customHeight="1" spans="1:2">
      <c r="A480" s="295" t="s">
        <v>494</v>
      </c>
      <c r="B480" s="107"/>
    </row>
    <row r="481" ht="16.5" hidden="1" customHeight="1" spans="1:2">
      <c r="A481" s="295" t="s">
        <v>495</v>
      </c>
      <c r="B481" s="107"/>
    </row>
    <row r="482" ht="16.5" hidden="1" customHeight="1" spans="1:2">
      <c r="A482" s="293" t="s">
        <v>496</v>
      </c>
      <c r="B482" s="107"/>
    </row>
    <row r="483" ht="16.5" hidden="1" customHeight="1" spans="1:2">
      <c r="A483" s="294" t="s">
        <v>497</v>
      </c>
      <c r="B483" s="107"/>
    </row>
    <row r="484" ht="16.5" hidden="1" customHeight="1" spans="1:2">
      <c r="A484" s="295" t="s">
        <v>132</v>
      </c>
      <c r="B484" s="107"/>
    </row>
    <row r="485" ht="16.5" hidden="1" customHeight="1" spans="1:2">
      <c r="A485" s="295" t="s">
        <v>498</v>
      </c>
      <c r="B485" s="107"/>
    </row>
    <row r="486" ht="16.5" hidden="1" customHeight="1" spans="1:2">
      <c r="A486" s="295" t="s">
        <v>499</v>
      </c>
      <c r="B486" s="107"/>
    </row>
    <row r="487" ht="16.5" hidden="1" customHeight="1" spans="1:2">
      <c r="A487" s="295" t="s">
        <v>500</v>
      </c>
      <c r="B487" s="107"/>
    </row>
    <row r="488" ht="16.5" hidden="1" customHeight="1" spans="1:2">
      <c r="A488" s="295" t="s">
        <v>501</v>
      </c>
      <c r="B488" s="107"/>
    </row>
    <row r="489" ht="16.5" hidden="1" customHeight="1" spans="1:2">
      <c r="A489" s="295" t="s">
        <v>137</v>
      </c>
      <c r="B489" s="107"/>
    </row>
    <row r="490" ht="16.5" hidden="1" customHeight="1" spans="1:2">
      <c r="A490" s="295" t="s">
        <v>502</v>
      </c>
      <c r="B490" s="107"/>
    </row>
    <row r="491" ht="16.5" hidden="1" customHeight="1" spans="1:2">
      <c r="A491" s="294" t="s">
        <v>503</v>
      </c>
      <c r="B491" s="107"/>
    </row>
    <row r="492" ht="16.5" hidden="1" customHeight="1" spans="1:2">
      <c r="A492" s="295" t="s">
        <v>504</v>
      </c>
      <c r="B492" s="107"/>
    </row>
    <row r="493" ht="16.5" hidden="1" customHeight="1" spans="1:2">
      <c r="A493" s="295" t="s">
        <v>505</v>
      </c>
      <c r="B493" s="107"/>
    </row>
    <row r="494" ht="16.5" customHeight="1" spans="1:2">
      <c r="A494" s="293" t="s">
        <v>506</v>
      </c>
      <c r="B494" s="107">
        <f>B500</f>
        <v>233</v>
      </c>
    </row>
    <row r="495" ht="16.5" hidden="1" customHeight="1" spans="1:2">
      <c r="A495" s="294" t="s">
        <v>507</v>
      </c>
      <c r="B495" s="107"/>
    </row>
    <row r="496" ht="16.5" hidden="1" customHeight="1" spans="1:2">
      <c r="A496" s="295" t="s">
        <v>508</v>
      </c>
      <c r="B496" s="107"/>
    </row>
    <row r="497" ht="16.5" hidden="1" customHeight="1" spans="1:2">
      <c r="A497" s="295" t="s">
        <v>509</v>
      </c>
      <c r="B497" s="107"/>
    </row>
    <row r="498" ht="16.5" hidden="1" customHeight="1" spans="1:2">
      <c r="A498" s="295" t="s">
        <v>510</v>
      </c>
      <c r="B498" s="107"/>
    </row>
    <row r="499" ht="16.5" hidden="1" customHeight="1" spans="1:2">
      <c r="A499" s="295" t="s">
        <v>511</v>
      </c>
      <c r="B499" s="107"/>
    </row>
    <row r="500" ht="16.5" customHeight="1" spans="1:2">
      <c r="A500" s="294" t="s">
        <v>512</v>
      </c>
      <c r="B500" s="107">
        <f>B501</f>
        <v>233</v>
      </c>
    </row>
    <row r="501" ht="16.5" customHeight="1" spans="1:2">
      <c r="A501" s="295" t="s">
        <v>513</v>
      </c>
      <c r="B501" s="107">
        <v>233</v>
      </c>
    </row>
    <row r="502" ht="16.5" hidden="1" customHeight="1" spans="1:2">
      <c r="A502" s="294" t="s">
        <v>514</v>
      </c>
      <c r="B502" s="107"/>
    </row>
    <row r="503" ht="16.5" hidden="1" customHeight="1" spans="1:2">
      <c r="A503" s="295" t="s">
        <v>515</v>
      </c>
      <c r="B503" s="107"/>
    </row>
    <row r="504" ht="16.5" hidden="1" customHeight="1" spans="1:2">
      <c r="A504" s="293" t="s">
        <v>516</v>
      </c>
      <c r="B504" s="107"/>
    </row>
    <row r="505" ht="16.5" hidden="1" customHeight="1" spans="1:2">
      <c r="A505" s="294" t="s">
        <v>517</v>
      </c>
      <c r="B505" s="107"/>
    </row>
    <row r="506" ht="16.5" hidden="1" customHeight="1" spans="1:2">
      <c r="A506" s="295" t="s">
        <v>518</v>
      </c>
      <c r="B506" s="107"/>
    </row>
    <row r="507" ht="16.5" hidden="1" customHeight="1" spans="1:2">
      <c r="A507" s="294" t="s">
        <v>519</v>
      </c>
      <c r="B507" s="107"/>
    </row>
    <row r="508" ht="16.5" hidden="1" customHeight="1" spans="1:2">
      <c r="A508" s="295" t="s">
        <v>520</v>
      </c>
      <c r="B508" s="107"/>
    </row>
    <row r="509" ht="16.5" hidden="1" customHeight="1" spans="1:2">
      <c r="A509" s="295" t="s">
        <v>521</v>
      </c>
      <c r="B509" s="107"/>
    </row>
    <row r="510" ht="16.5" hidden="1" customHeight="1" spans="1:2">
      <c r="A510" s="293" t="s">
        <v>522</v>
      </c>
      <c r="B510" s="107"/>
    </row>
    <row r="511" ht="16.5" hidden="1" customHeight="1" spans="1:2">
      <c r="A511" s="294" t="s">
        <v>523</v>
      </c>
      <c r="B511" s="107"/>
    </row>
    <row r="512" ht="16.5" hidden="1" customHeight="1" spans="1:2">
      <c r="A512" s="295" t="s">
        <v>131</v>
      </c>
      <c r="B512" s="107"/>
    </row>
    <row r="513" ht="16.5" hidden="1" customHeight="1" spans="1:2">
      <c r="A513" s="295" t="s">
        <v>132</v>
      </c>
      <c r="B513" s="107"/>
    </row>
    <row r="514" ht="16.5" hidden="1" customHeight="1" spans="1:2">
      <c r="A514" s="295" t="s">
        <v>524</v>
      </c>
      <c r="B514" s="107"/>
    </row>
    <row r="515" ht="16.5" hidden="1" customHeight="1" spans="1:2">
      <c r="A515" s="295" t="s">
        <v>525</v>
      </c>
      <c r="B515" s="107"/>
    </row>
    <row r="516" ht="16.5" hidden="1" customHeight="1" spans="1:2">
      <c r="A516" s="295" t="s">
        <v>137</v>
      </c>
      <c r="B516" s="107"/>
    </row>
    <row r="517" ht="16.5" hidden="1" customHeight="1" spans="1:2">
      <c r="A517" s="295" t="s">
        <v>526</v>
      </c>
      <c r="B517" s="107"/>
    </row>
    <row r="518" ht="16.5" hidden="1" customHeight="1" spans="1:2">
      <c r="A518" s="294" t="s">
        <v>527</v>
      </c>
      <c r="B518" s="107"/>
    </row>
    <row r="519" ht="16.5" hidden="1" customHeight="1" spans="1:2">
      <c r="A519" s="295" t="s">
        <v>131</v>
      </c>
      <c r="B519" s="107"/>
    </row>
    <row r="520" ht="16.5" hidden="1" customHeight="1" spans="1:2">
      <c r="A520" s="295" t="s">
        <v>528</v>
      </c>
      <c r="B520" s="107"/>
    </row>
    <row r="521" ht="16.5" hidden="1" customHeight="1" spans="1:2">
      <c r="A521" s="294" t="s">
        <v>529</v>
      </c>
      <c r="B521" s="107"/>
    </row>
    <row r="522" ht="16.5" hidden="1" customHeight="1" spans="1:2">
      <c r="A522" s="295" t="s">
        <v>530</v>
      </c>
      <c r="B522" s="107"/>
    </row>
    <row r="523" ht="16.5" hidden="1" customHeight="1" spans="1:2">
      <c r="A523" s="294" t="s">
        <v>531</v>
      </c>
      <c r="B523" s="107"/>
    </row>
    <row r="524" ht="16.5" hidden="1" customHeight="1" spans="1:2">
      <c r="A524" s="295" t="s">
        <v>532</v>
      </c>
      <c r="B524" s="107"/>
    </row>
    <row r="525" ht="16.5" hidden="1" customHeight="1" spans="1:2">
      <c r="A525" s="295" t="s">
        <v>533</v>
      </c>
      <c r="B525" s="107"/>
    </row>
    <row r="526" ht="16.5" hidden="1" customHeight="1" spans="1:2">
      <c r="A526" s="294" t="s">
        <v>534</v>
      </c>
      <c r="B526" s="107"/>
    </row>
    <row r="527" ht="16.5" hidden="1" customHeight="1" spans="1:2">
      <c r="A527" s="295" t="s">
        <v>535</v>
      </c>
      <c r="B527" s="107"/>
    </row>
    <row r="528" ht="16.5" hidden="1" customHeight="1" spans="1:2">
      <c r="A528" s="295" t="s">
        <v>536</v>
      </c>
      <c r="B528" s="107"/>
    </row>
    <row r="529" ht="16.5" hidden="1" customHeight="1" spans="1:2">
      <c r="A529" s="294" t="s">
        <v>537</v>
      </c>
      <c r="B529" s="107"/>
    </row>
    <row r="530" ht="16.5" hidden="1" customHeight="1" spans="1:2">
      <c r="A530" s="295" t="s">
        <v>537</v>
      </c>
      <c r="B530" s="107"/>
    </row>
    <row r="531" ht="16.5" hidden="1" customHeight="1" spans="1:2">
      <c r="A531" s="293" t="s">
        <v>538</v>
      </c>
      <c r="B531" s="107"/>
    </row>
    <row r="532" ht="16.5" hidden="1" customHeight="1" spans="1:2">
      <c r="A532" s="294" t="s">
        <v>539</v>
      </c>
      <c r="B532" s="107"/>
    </row>
    <row r="533" ht="16.5" hidden="1" customHeight="1" spans="1:2">
      <c r="A533" s="295" t="s">
        <v>540</v>
      </c>
      <c r="B533" s="107"/>
    </row>
    <row r="534" ht="16.5" hidden="1" customHeight="1" spans="1:2">
      <c r="A534" s="295" t="s">
        <v>541</v>
      </c>
      <c r="B534" s="107"/>
    </row>
    <row r="535" ht="16.5" hidden="1" customHeight="1" spans="1:2">
      <c r="A535" s="293" t="s">
        <v>542</v>
      </c>
      <c r="B535" s="107"/>
    </row>
    <row r="536" ht="16.5" hidden="1" customHeight="1" spans="1:2">
      <c r="A536" s="294" t="s">
        <v>543</v>
      </c>
      <c r="B536" s="107"/>
    </row>
    <row r="537" ht="17.1" customHeight="1" spans="1:2">
      <c r="A537" s="331" t="s">
        <v>544</v>
      </c>
      <c r="B537" s="331"/>
    </row>
  </sheetData>
  <autoFilter xmlns:etc="http://www.wps.cn/officeDocument/2017/etCustomData" ref="A6:B537" etc:filterBottomFollowUsedRange="0">
    <filterColumn colId="1">
      <filters>
        <filter val="150"/>
        <filter val="191"/>
        <filter val="1,012"/>
        <filter val="13"/>
        <filter val="413"/>
        <filter val="653"/>
        <filter val="1,061"/>
        <filter val="230"/>
        <filter val="注：本表详细反映2022年一般公共预算本级支出情况，按预算法要求细化到功能分类项级科目。"/>
        <filter val="233"/>
        <filter val="333"/>
        <filter val="74"/>
        <filter val="835"/>
        <filter val="76"/>
        <filter val="276"/>
        <filter val="77"/>
        <filter val="238"/>
        <filter val="139"/>
        <filter val="80"/>
        <filter val="102"/>
        <filter val="142"/>
        <filter val="482"/>
        <filter val="3"/>
        <filter val="343"/>
        <filter val="4"/>
        <filter val="284"/>
        <filter val="106"/>
        <filter val="986"/>
        <filter val="2,686"/>
        <filter val="8"/>
        <filter val="109"/>
        <filter val="609"/>
      </filters>
    </filterColumn>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A2" sqref="A2:E2"/>
    </sheetView>
  </sheetViews>
  <sheetFormatPr defaultColWidth="9" defaultRowHeight="14" outlineLevelCol="6"/>
  <cols>
    <col min="1" max="1" width="9.87272727272727" style="139" customWidth="1"/>
    <col min="2" max="2" width="14.7545454545455" style="139" customWidth="1"/>
    <col min="3" max="3" width="19.5" style="139" customWidth="1"/>
    <col min="4" max="4" width="16.1272727272727" style="139" customWidth="1"/>
    <col min="5" max="5" width="16.5" style="139" customWidth="1"/>
    <col min="6" max="16384" width="9" style="139"/>
  </cols>
  <sheetData>
    <row r="1" ht="18.5" spans="1:5">
      <c r="A1" s="126" t="s">
        <v>545</v>
      </c>
      <c r="B1" s="126"/>
      <c r="C1" s="126"/>
      <c r="D1" s="126"/>
      <c r="E1" s="126"/>
    </row>
    <row r="2" ht="25.5" customHeight="1" spans="1:5">
      <c r="A2" s="127" t="s">
        <v>546</v>
      </c>
      <c r="B2" s="127"/>
      <c r="C2" s="127"/>
      <c r="D2" s="127"/>
      <c r="E2" s="127"/>
    </row>
    <row r="3" ht="20.25" customHeight="1" spans="1:5">
      <c r="A3" s="128" t="s">
        <v>547</v>
      </c>
      <c r="B3" s="128"/>
      <c r="C3" s="128"/>
      <c r="D3" s="128"/>
      <c r="E3" s="128"/>
    </row>
    <row r="4" ht="14.25" customHeight="1" spans="1:5">
      <c r="A4" s="141"/>
      <c r="B4" s="141"/>
      <c r="C4" s="141"/>
      <c r="D4" s="141"/>
      <c r="E4" s="130" t="s">
        <v>42</v>
      </c>
    </row>
    <row r="5" ht="27" customHeight="1" spans="1:5">
      <c r="A5" s="142" t="s">
        <v>548</v>
      </c>
      <c r="B5" s="142"/>
      <c r="C5" s="142" t="s">
        <v>549</v>
      </c>
      <c r="D5" s="143" t="s">
        <v>550</v>
      </c>
      <c r="E5" s="143" t="s">
        <v>551</v>
      </c>
    </row>
    <row r="6" s="138" customFormat="1" ht="24.95" customHeight="1" spans="1:5">
      <c r="A6" s="325" t="s">
        <v>552</v>
      </c>
      <c r="B6" s="325"/>
      <c r="C6" s="102"/>
      <c r="D6" s="102"/>
      <c r="E6" s="102"/>
    </row>
    <row r="7" s="138" customFormat="1" ht="23.1" customHeight="1" spans="1:7">
      <c r="A7" s="326" t="s">
        <v>553</v>
      </c>
      <c r="B7" s="326"/>
      <c r="C7" s="107"/>
      <c r="D7" s="107"/>
      <c r="E7" s="107"/>
      <c r="G7" s="149"/>
    </row>
    <row r="8" s="138" customFormat="1" ht="23.1" customHeight="1" spans="1:5">
      <c r="A8" s="326" t="s">
        <v>554</v>
      </c>
      <c r="B8" s="326"/>
      <c r="C8" s="107"/>
      <c r="D8" s="107"/>
      <c r="E8" s="107"/>
    </row>
    <row r="9" ht="23.1" customHeight="1" spans="1:5">
      <c r="A9" s="326" t="s">
        <v>555</v>
      </c>
      <c r="B9" s="326"/>
      <c r="C9" s="107"/>
      <c r="D9" s="107"/>
      <c r="E9" s="107"/>
    </row>
    <row r="10" s="138" customFormat="1" ht="23.1" customHeight="1" spans="1:5">
      <c r="A10" s="326" t="s">
        <v>556</v>
      </c>
      <c r="B10" s="326"/>
      <c r="C10" s="107"/>
      <c r="D10" s="107"/>
      <c r="E10" s="107"/>
    </row>
    <row r="11" ht="23.1" customHeight="1" spans="1:5">
      <c r="A11" s="326" t="s">
        <v>557</v>
      </c>
      <c r="B11" s="326"/>
      <c r="C11" s="107"/>
      <c r="D11" s="107"/>
      <c r="E11" s="107"/>
    </row>
    <row r="12" ht="23.1" customHeight="1" spans="1:5">
      <c r="A12" s="326" t="s">
        <v>558</v>
      </c>
      <c r="B12" s="326"/>
      <c r="C12" s="107"/>
      <c r="D12" s="107"/>
      <c r="E12" s="107"/>
    </row>
    <row r="13" ht="23.1" customHeight="1" spans="1:5">
      <c r="A13" s="326" t="s">
        <v>559</v>
      </c>
      <c r="B13" s="326"/>
      <c r="C13" s="107"/>
      <c r="D13" s="107"/>
      <c r="E13" s="107"/>
    </row>
    <row r="14" ht="23.1" customHeight="1" spans="1:5">
      <c r="A14" s="326" t="s">
        <v>560</v>
      </c>
      <c r="B14" s="326"/>
      <c r="C14" s="107"/>
      <c r="D14" s="107"/>
      <c r="E14" s="107"/>
    </row>
    <row r="15" ht="23.1" customHeight="1" spans="1:5">
      <c r="A15" s="326" t="s">
        <v>561</v>
      </c>
      <c r="B15" s="326"/>
      <c r="C15" s="107"/>
      <c r="D15" s="107"/>
      <c r="E15" s="107"/>
    </row>
    <row r="16" ht="23.1" customHeight="1" spans="1:5">
      <c r="A16" s="326" t="s">
        <v>562</v>
      </c>
      <c r="B16" s="326"/>
      <c r="C16" s="107"/>
      <c r="D16" s="107"/>
      <c r="E16" s="107"/>
    </row>
    <row r="17" ht="23.1" customHeight="1" spans="1:5">
      <c r="A17" s="326" t="s">
        <v>563</v>
      </c>
      <c r="B17" s="326"/>
      <c r="C17" s="107"/>
      <c r="D17" s="107"/>
      <c r="E17" s="107"/>
    </row>
    <row r="18" s="138" customFormat="1" ht="23.1" customHeight="1" spans="1:5">
      <c r="A18" s="326" t="s">
        <v>564</v>
      </c>
      <c r="B18" s="326"/>
      <c r="C18" s="107"/>
      <c r="D18" s="107"/>
      <c r="E18" s="107"/>
    </row>
    <row r="19" s="138" customFormat="1" ht="23.1" customHeight="1" spans="1:5">
      <c r="A19" s="326" t="s">
        <v>565</v>
      </c>
      <c r="B19" s="326"/>
      <c r="C19" s="107"/>
      <c r="D19" s="107"/>
      <c r="E19" s="107"/>
    </row>
    <row r="20" s="138" customFormat="1" ht="23.1" customHeight="1" spans="1:5">
      <c r="A20" s="326" t="s">
        <v>566</v>
      </c>
      <c r="B20" s="326"/>
      <c r="C20" s="107"/>
      <c r="D20" s="107"/>
      <c r="E20" s="107"/>
    </row>
    <row r="21" s="138" customFormat="1" ht="23.1" customHeight="1" spans="1:5">
      <c r="A21" s="326" t="s">
        <v>567</v>
      </c>
      <c r="B21" s="326"/>
      <c r="C21" s="107"/>
      <c r="D21" s="107"/>
      <c r="E21" s="107"/>
    </row>
    <row r="22" s="138" customFormat="1" ht="23.1" customHeight="1" spans="1:5">
      <c r="A22" s="326" t="s">
        <v>568</v>
      </c>
      <c r="B22" s="326"/>
      <c r="C22" s="107"/>
      <c r="D22" s="107"/>
      <c r="E22" s="107"/>
    </row>
    <row r="23" s="138" customFormat="1" ht="23.1" customHeight="1" spans="1:5">
      <c r="A23" s="326" t="s">
        <v>569</v>
      </c>
      <c r="B23" s="326"/>
      <c r="C23" s="107"/>
      <c r="D23" s="107"/>
      <c r="E23" s="107"/>
    </row>
    <row r="24" s="138" customFormat="1" ht="23.1" customHeight="1" spans="1:5">
      <c r="A24" s="326" t="s">
        <v>570</v>
      </c>
      <c r="B24" s="326"/>
      <c r="C24" s="107"/>
      <c r="D24" s="107"/>
      <c r="E24" s="107"/>
    </row>
    <row r="25" s="138" customFormat="1" ht="23.1" customHeight="1" spans="1:5">
      <c r="A25" s="326" t="s">
        <v>571</v>
      </c>
      <c r="B25" s="326"/>
      <c r="C25" s="107"/>
      <c r="D25" s="107"/>
      <c r="E25" s="107"/>
    </row>
    <row r="26" s="138" customFormat="1" ht="23.1" customHeight="1" spans="1:5">
      <c r="A26" s="326" t="s">
        <v>572</v>
      </c>
      <c r="B26" s="326"/>
      <c r="C26" s="107"/>
      <c r="D26" s="107"/>
      <c r="E26" s="107"/>
    </row>
    <row r="27" s="138" customFormat="1" ht="23.1" customHeight="1" spans="1:5">
      <c r="A27" s="326" t="s">
        <v>573</v>
      </c>
      <c r="B27" s="326"/>
      <c r="C27" s="107"/>
      <c r="D27" s="107"/>
      <c r="E27" s="107"/>
    </row>
    <row r="28" s="138" customFormat="1" ht="23.1" customHeight="1" spans="1:5">
      <c r="A28" s="326" t="s">
        <v>574</v>
      </c>
      <c r="B28" s="326"/>
      <c r="C28" s="107"/>
      <c r="D28" s="107"/>
      <c r="E28" s="107"/>
    </row>
    <row r="29" s="138" customFormat="1" ht="23.1" customHeight="1" spans="1:5">
      <c r="A29" s="326" t="s">
        <v>575</v>
      </c>
      <c r="B29" s="326"/>
      <c r="C29" s="107"/>
      <c r="D29" s="107"/>
      <c r="E29" s="107"/>
    </row>
    <row r="30" s="138" customFormat="1" ht="23.1" customHeight="1" spans="1:5">
      <c r="A30" s="326" t="s">
        <v>576</v>
      </c>
      <c r="B30" s="326"/>
      <c r="C30" s="107"/>
      <c r="D30" s="107"/>
      <c r="E30" s="107"/>
    </row>
    <row r="31" s="138" customFormat="1" ht="23.1" customHeight="1" spans="1:5">
      <c r="A31" s="326" t="s">
        <v>577</v>
      </c>
      <c r="B31" s="326"/>
      <c r="C31" s="107"/>
      <c r="D31" s="107"/>
      <c r="E31" s="107"/>
    </row>
    <row r="32" s="138" customFormat="1" ht="23.1" customHeight="1" spans="1:5">
      <c r="A32" s="326" t="s">
        <v>578</v>
      </c>
      <c r="B32" s="326"/>
      <c r="C32" s="107"/>
      <c r="D32" s="107"/>
      <c r="E32" s="107"/>
    </row>
    <row r="33" s="138" customFormat="1" ht="23.1" customHeight="1" spans="1:5">
      <c r="A33" s="326" t="s">
        <v>579</v>
      </c>
      <c r="B33" s="326"/>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A2" sqref="A2:B2"/>
    </sheetView>
  </sheetViews>
  <sheetFormatPr defaultColWidth="10" defaultRowHeight="14" outlineLevelCol="6"/>
  <cols>
    <col min="1" max="1" width="56.6272727272727" style="124" customWidth="1"/>
    <col min="2" max="2" width="20.8727272727273" style="125" customWidth="1"/>
    <col min="3" max="16384" width="10" style="125"/>
  </cols>
  <sheetData>
    <row r="1" ht="18.5" spans="1:2">
      <c r="A1" s="126" t="s">
        <v>580</v>
      </c>
      <c r="B1" s="126"/>
    </row>
    <row r="2" ht="23.5" spans="1:2">
      <c r="A2" s="127" t="s">
        <v>546</v>
      </c>
      <c r="B2" s="127"/>
    </row>
    <row r="3" spans="1:2">
      <c r="A3" s="128" t="s">
        <v>581</v>
      </c>
      <c r="B3" s="128"/>
    </row>
    <row r="4" ht="20.25" customHeight="1" spans="1:2">
      <c r="A4" s="129"/>
      <c r="B4" s="130" t="s">
        <v>42</v>
      </c>
    </row>
    <row r="5" ht="24" customHeight="1" spans="1:2">
      <c r="A5" s="142" t="s">
        <v>582</v>
      </c>
      <c r="B5" s="143" t="s">
        <v>46</v>
      </c>
    </row>
    <row r="6" ht="24" customHeight="1" spans="1:2">
      <c r="A6" s="323" t="s">
        <v>552</v>
      </c>
      <c r="B6" s="102"/>
    </row>
    <row r="7" ht="24" customHeight="1" spans="1:2">
      <c r="A7" s="323" t="s">
        <v>583</v>
      </c>
      <c r="B7" s="102"/>
    </row>
    <row r="8" ht="24" customHeight="1" spans="1:7">
      <c r="A8" s="191" t="s">
        <v>584</v>
      </c>
      <c r="B8" s="107"/>
      <c r="G8" s="136"/>
    </row>
    <row r="9" ht="24" customHeight="1" spans="1:2">
      <c r="A9" s="191" t="s">
        <v>585</v>
      </c>
      <c r="B9" s="107"/>
    </row>
    <row r="10" ht="24" customHeight="1" spans="1:2">
      <c r="A10" s="191" t="s">
        <v>586</v>
      </c>
      <c r="B10" s="107"/>
    </row>
    <row r="11" ht="24" customHeight="1" spans="1:2">
      <c r="A11" s="191" t="s">
        <v>587</v>
      </c>
      <c r="B11" s="107"/>
    </row>
    <row r="12" ht="24" customHeight="1" spans="1:2">
      <c r="A12" s="323" t="s">
        <v>588</v>
      </c>
      <c r="B12" s="102"/>
    </row>
    <row r="13" ht="24" customHeight="1" spans="1:2">
      <c r="A13" s="191" t="s">
        <v>589</v>
      </c>
      <c r="B13" s="107"/>
    </row>
    <row r="14" ht="24" customHeight="1" spans="1:2">
      <c r="A14" s="191" t="s">
        <v>590</v>
      </c>
      <c r="B14" s="107"/>
    </row>
    <row r="15" ht="24" customHeight="1" spans="1:2">
      <c r="A15" s="324" t="s">
        <v>591</v>
      </c>
      <c r="B15" s="107"/>
    </row>
    <row r="16" ht="24" customHeight="1" spans="1:2">
      <c r="A16" s="324" t="s">
        <v>592</v>
      </c>
      <c r="B16" s="107"/>
    </row>
    <row r="17" ht="24" customHeight="1" spans="1:2">
      <c r="A17" s="324" t="s">
        <v>593</v>
      </c>
      <c r="B17" s="107"/>
    </row>
    <row r="18" ht="24" customHeight="1" spans="1:2">
      <c r="A18" s="324" t="s">
        <v>594</v>
      </c>
      <c r="B18" s="107"/>
    </row>
    <row r="19" ht="24" customHeight="1" spans="1:2">
      <c r="A19" s="324" t="s">
        <v>595</v>
      </c>
      <c r="B19" s="107"/>
    </row>
    <row r="20" ht="24" customHeight="1" spans="1:2">
      <c r="A20" s="324" t="s">
        <v>596</v>
      </c>
      <c r="B20" s="107"/>
    </row>
    <row r="21" ht="24" customHeight="1" spans="1:2">
      <c r="A21" s="324" t="s">
        <v>597</v>
      </c>
      <c r="B21" s="107"/>
    </row>
    <row r="22" ht="24" customHeight="1" spans="1:2">
      <c r="A22" s="324" t="s">
        <v>598</v>
      </c>
      <c r="B22" s="107"/>
    </row>
    <row r="23" ht="24" customHeight="1" spans="1:2">
      <c r="A23" s="324" t="s">
        <v>599</v>
      </c>
      <c r="B23" s="107"/>
    </row>
    <row r="24" ht="24" customHeight="1" spans="1:2">
      <c r="A24" s="324" t="s">
        <v>600</v>
      </c>
      <c r="B24" s="107"/>
    </row>
    <row r="25" ht="24" customHeight="1" spans="1:2">
      <c r="A25" s="324" t="s">
        <v>601</v>
      </c>
      <c r="B25" s="107"/>
    </row>
    <row r="26" ht="24" customHeight="1" spans="1:2">
      <c r="A26" s="324" t="s">
        <v>602</v>
      </c>
      <c r="B26" s="107"/>
    </row>
    <row r="27" ht="49.5" customHeight="1" spans="1:2">
      <c r="A27" s="137" t="s">
        <v>603</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A2" sqref="A2:L2"/>
    </sheetView>
  </sheetViews>
  <sheetFormatPr defaultColWidth="9" defaultRowHeight="15"/>
  <cols>
    <col min="1" max="1" width="30.7545454545455" style="296" customWidth="1"/>
    <col min="2" max="2" width="9.62727272727273" style="297" customWidth="1"/>
    <col min="3" max="3" width="9.87272727272727" style="297" customWidth="1"/>
    <col min="4" max="4" width="10" style="297" customWidth="1"/>
    <col min="5" max="5" width="9.75454545454545" style="297" customWidth="1"/>
    <col min="6" max="6" width="9.87272727272727" style="297" customWidth="1"/>
    <col min="7" max="7" width="27.5" style="298" customWidth="1"/>
    <col min="8" max="8" width="9.5" style="297" customWidth="1"/>
    <col min="9" max="9" width="9.37272727272727" style="297" customWidth="1"/>
    <col min="10" max="10" width="9.12727272727273" style="297" customWidth="1"/>
    <col min="11" max="11" width="10.3727272727273" style="297" customWidth="1"/>
    <col min="12" max="12" width="9.75454545454545" style="297" customWidth="1"/>
    <col min="13" max="16384" width="9" style="299"/>
  </cols>
  <sheetData>
    <row r="1" ht="18" customHeight="1" spans="1:13">
      <c r="A1" s="46" t="s">
        <v>604</v>
      </c>
      <c r="B1" s="46"/>
      <c r="C1" s="46"/>
      <c r="D1" s="46"/>
      <c r="E1" s="46"/>
      <c r="F1" s="46"/>
      <c r="G1" s="46"/>
      <c r="H1" s="46"/>
      <c r="I1" s="46"/>
      <c r="J1" s="46"/>
      <c r="K1" s="46"/>
      <c r="L1" s="46"/>
      <c r="M1"/>
    </row>
    <row r="2" ht="30" customHeight="1" spans="1:13">
      <c r="A2" s="67" t="s">
        <v>605</v>
      </c>
      <c r="B2" s="67"/>
      <c r="C2" s="67"/>
      <c r="D2" s="67"/>
      <c r="E2" s="67"/>
      <c r="F2" s="67"/>
      <c r="G2" s="67"/>
      <c r="H2" s="67"/>
      <c r="I2" s="67"/>
      <c r="J2" s="67"/>
      <c r="K2" s="67"/>
      <c r="L2" s="67"/>
      <c r="M2"/>
    </row>
    <row r="3" ht="18.95" customHeight="1" spans="1:13">
      <c r="A3" s="300" t="s">
        <v>606</v>
      </c>
      <c r="B3" s="300"/>
      <c r="C3" s="300"/>
      <c r="D3" s="300"/>
      <c r="E3" s="300"/>
      <c r="F3" s="300"/>
      <c r="G3" s="300"/>
      <c r="H3" s="300"/>
      <c r="I3" s="300"/>
      <c r="J3" s="300">
        <f>D5-J5</f>
        <v>0</v>
      </c>
      <c r="K3" s="300"/>
      <c r="L3" s="318" t="s">
        <v>42</v>
      </c>
      <c r="M3"/>
    </row>
    <row r="4" ht="45.95" customHeight="1" spans="1:13">
      <c r="A4" s="155" t="s">
        <v>607</v>
      </c>
      <c r="B4" s="73" t="s">
        <v>44</v>
      </c>
      <c r="C4" s="73" t="s">
        <v>45</v>
      </c>
      <c r="D4" s="73" t="s">
        <v>46</v>
      </c>
      <c r="E4" s="73" t="s">
        <v>47</v>
      </c>
      <c r="F4" s="253" t="s">
        <v>48</v>
      </c>
      <c r="G4" s="155" t="s">
        <v>128</v>
      </c>
      <c r="H4" s="73" t="s">
        <v>44</v>
      </c>
      <c r="I4" s="73" t="s">
        <v>45</v>
      </c>
      <c r="J4" s="73" t="s">
        <v>46</v>
      </c>
      <c r="K4" s="73" t="s">
        <v>608</v>
      </c>
      <c r="L4" s="253" t="s">
        <v>48</v>
      </c>
      <c r="M4"/>
    </row>
    <row r="5" ht="21" customHeight="1" spans="1:13">
      <c r="A5" s="155" t="s">
        <v>50</v>
      </c>
      <c r="B5" s="102"/>
      <c r="C5" s="102">
        <f>C6+C20</f>
        <v>327</v>
      </c>
      <c r="D5" s="102">
        <f>D6+D20</f>
        <v>327</v>
      </c>
      <c r="E5" s="301">
        <f>D5/C5</f>
        <v>1</v>
      </c>
      <c r="F5" s="302">
        <f>D5/2140</f>
        <v>0.152803738317757</v>
      </c>
      <c r="G5" s="155" t="s">
        <v>50</v>
      </c>
      <c r="H5" s="102"/>
      <c r="I5" s="102">
        <f>I6+I20</f>
        <v>327</v>
      </c>
      <c r="J5" s="102">
        <f>J6+J20</f>
        <v>327</v>
      </c>
      <c r="K5" s="301">
        <f>J5/I5</f>
        <v>1</v>
      </c>
      <c r="L5" s="302">
        <f>J5/2140</f>
        <v>0.152803738317757</v>
      </c>
      <c r="M5"/>
    </row>
    <row r="6" ht="24.95" customHeight="1" spans="1:13">
      <c r="A6" s="303" t="s">
        <v>51</v>
      </c>
      <c r="B6" s="102"/>
      <c r="C6" s="102"/>
      <c r="D6" s="102"/>
      <c r="E6" s="304"/>
      <c r="F6" s="304"/>
      <c r="G6" s="303" t="s">
        <v>52</v>
      </c>
      <c r="H6" s="102"/>
      <c r="I6" s="102">
        <f>SUM(I7:I14)</f>
        <v>304</v>
      </c>
      <c r="J6" s="102">
        <f>SUM(J7:J14)</f>
        <v>304</v>
      </c>
      <c r="K6" s="301">
        <f>J6/I6</f>
        <v>1</v>
      </c>
      <c r="L6" s="319">
        <f>J6/2140</f>
        <v>0.142056074766355</v>
      </c>
      <c r="M6"/>
    </row>
    <row r="7" ht="24.95" customHeight="1" spans="1:13">
      <c r="A7" s="305" t="s">
        <v>609</v>
      </c>
      <c r="B7" s="107"/>
      <c r="C7" s="107"/>
      <c r="D7" s="107"/>
      <c r="E7" s="306"/>
      <c r="F7" s="307"/>
      <c r="G7" s="308" t="s">
        <v>610</v>
      </c>
      <c r="H7" s="306"/>
      <c r="I7" s="306"/>
      <c r="J7" s="306"/>
      <c r="K7" s="306"/>
      <c r="L7" s="302"/>
      <c r="M7"/>
    </row>
    <row r="8" ht="24.95" customHeight="1" spans="1:13">
      <c r="A8" s="308" t="s">
        <v>611</v>
      </c>
      <c r="B8" s="107"/>
      <c r="C8" s="107"/>
      <c r="D8" s="107"/>
      <c r="E8" s="306"/>
      <c r="F8" s="307"/>
      <c r="G8" s="308" t="s">
        <v>612</v>
      </c>
      <c r="H8" s="107"/>
      <c r="I8" s="107"/>
      <c r="J8" s="107"/>
      <c r="K8" s="309"/>
      <c r="L8" s="309"/>
      <c r="M8"/>
    </row>
    <row r="9" ht="24.95" customHeight="1" spans="1:13">
      <c r="A9" s="308" t="s">
        <v>613</v>
      </c>
      <c r="B9" s="107"/>
      <c r="C9" s="107"/>
      <c r="D9" s="107"/>
      <c r="E9" s="306"/>
      <c r="F9" s="307"/>
      <c r="G9" s="308" t="s">
        <v>614</v>
      </c>
      <c r="H9" s="107"/>
      <c r="I9" s="107">
        <v>175</v>
      </c>
      <c r="J9" s="107">
        <v>175</v>
      </c>
      <c r="K9" s="320">
        <v>1</v>
      </c>
      <c r="L9" s="309"/>
      <c r="M9"/>
    </row>
    <row r="10" ht="24.95" customHeight="1" spans="1:13">
      <c r="A10" s="308" t="s">
        <v>615</v>
      </c>
      <c r="B10" s="107"/>
      <c r="C10" s="107"/>
      <c r="D10" s="107"/>
      <c r="E10" s="306"/>
      <c r="F10" s="307"/>
      <c r="G10" s="308" t="s">
        <v>616</v>
      </c>
      <c r="H10" s="107"/>
      <c r="I10" s="107">
        <v>129</v>
      </c>
      <c r="J10" s="107">
        <v>129</v>
      </c>
      <c r="K10" s="320">
        <v>1</v>
      </c>
      <c r="L10" s="309">
        <f>J10/2140</f>
        <v>0.0602803738317757</v>
      </c>
      <c r="M10"/>
    </row>
    <row r="11" ht="24.95" customHeight="1" spans="1:13">
      <c r="A11" s="308" t="s">
        <v>617</v>
      </c>
      <c r="B11" s="107"/>
      <c r="C11" s="107"/>
      <c r="D11" s="107"/>
      <c r="E11" s="309"/>
      <c r="F11" s="309"/>
      <c r="G11" s="308" t="s">
        <v>618</v>
      </c>
      <c r="H11" s="107"/>
      <c r="I11" s="107"/>
      <c r="J11" s="107"/>
      <c r="K11" s="309"/>
      <c r="L11" s="309"/>
      <c r="M11"/>
    </row>
    <row r="12" ht="24.95" customHeight="1" spans="1:13">
      <c r="A12" s="308" t="s">
        <v>619</v>
      </c>
      <c r="B12" s="107"/>
      <c r="C12" s="107"/>
      <c r="D12" s="107"/>
      <c r="E12" s="306"/>
      <c r="F12" s="309"/>
      <c r="G12" s="308" t="s">
        <v>620</v>
      </c>
      <c r="H12" s="107"/>
      <c r="I12" s="107"/>
      <c r="J12" s="107"/>
      <c r="K12" s="309"/>
      <c r="L12" s="309"/>
      <c r="M12"/>
    </row>
    <row r="13" ht="24.95" customHeight="1" spans="1:13">
      <c r="A13" s="308" t="s">
        <v>621</v>
      </c>
      <c r="B13" s="107"/>
      <c r="C13" s="107"/>
      <c r="D13" s="107"/>
      <c r="E13" s="309"/>
      <c r="F13" s="309"/>
      <c r="G13" s="308" t="s">
        <v>622</v>
      </c>
      <c r="H13" s="107"/>
      <c r="I13" s="107"/>
      <c r="J13" s="107"/>
      <c r="K13" s="309"/>
      <c r="L13" s="309"/>
      <c r="M13"/>
    </row>
    <row r="14" ht="24.95" customHeight="1" spans="1:13">
      <c r="A14" s="308" t="s">
        <v>623</v>
      </c>
      <c r="B14" s="107"/>
      <c r="C14" s="107"/>
      <c r="D14" s="107"/>
      <c r="E14" s="306"/>
      <c r="F14" s="307"/>
      <c r="G14" s="308" t="s">
        <v>624</v>
      </c>
      <c r="H14" s="107"/>
      <c r="I14" s="107"/>
      <c r="J14" s="107"/>
      <c r="K14" s="309"/>
      <c r="L14" s="309"/>
      <c r="M14"/>
    </row>
    <row r="15" ht="24.95" customHeight="1" spans="1:13">
      <c r="A15" s="308" t="s">
        <v>625</v>
      </c>
      <c r="B15" s="107"/>
      <c r="C15" s="107"/>
      <c r="D15" s="107"/>
      <c r="E15" s="306"/>
      <c r="F15" s="307"/>
      <c r="G15" s="308"/>
      <c r="H15" s="78"/>
      <c r="I15" s="306"/>
      <c r="J15" s="306"/>
      <c r="K15" s="306"/>
      <c r="L15" s="302"/>
      <c r="M15"/>
    </row>
    <row r="16" ht="24.95" customHeight="1" spans="1:13">
      <c r="A16" s="308" t="s">
        <v>626</v>
      </c>
      <c r="B16" s="107"/>
      <c r="C16" s="107"/>
      <c r="D16" s="107"/>
      <c r="E16" s="306"/>
      <c r="F16" s="307"/>
      <c r="G16" s="308"/>
      <c r="H16" s="78"/>
      <c r="I16" s="306"/>
      <c r="J16" s="306"/>
      <c r="K16" s="306"/>
      <c r="L16" s="302"/>
      <c r="M16"/>
    </row>
    <row r="17" ht="24.95" customHeight="1" spans="1:13">
      <c r="A17" s="275" t="s">
        <v>627</v>
      </c>
      <c r="B17" s="107"/>
      <c r="C17" s="107"/>
      <c r="D17" s="107"/>
      <c r="E17" s="306"/>
      <c r="F17" s="307"/>
      <c r="G17" s="308"/>
      <c r="H17" s="78"/>
      <c r="I17" s="306"/>
      <c r="J17" s="306"/>
      <c r="K17" s="306"/>
      <c r="L17" s="302"/>
      <c r="M17"/>
    </row>
    <row r="18" ht="24.95" customHeight="1" spans="1:13">
      <c r="A18" s="275" t="s">
        <v>628</v>
      </c>
      <c r="B18" s="107"/>
      <c r="C18" s="107"/>
      <c r="D18" s="107"/>
      <c r="E18" s="306"/>
      <c r="F18" s="307"/>
      <c r="G18" s="308"/>
      <c r="H18" s="78"/>
      <c r="I18" s="306"/>
      <c r="J18" s="306"/>
      <c r="K18" s="306"/>
      <c r="L18" s="302"/>
      <c r="M18"/>
    </row>
    <row r="19" ht="24.95" customHeight="1" spans="1:12">
      <c r="A19" s="275" t="s">
        <v>629</v>
      </c>
      <c r="B19" s="107"/>
      <c r="C19" s="107"/>
      <c r="D19" s="107"/>
      <c r="E19" s="309"/>
      <c r="F19" s="309"/>
      <c r="G19" s="308"/>
      <c r="H19" s="310"/>
      <c r="I19" s="310"/>
      <c r="J19" s="310"/>
      <c r="K19" s="310"/>
      <c r="L19" s="302"/>
    </row>
    <row r="20" ht="24.95" customHeight="1" spans="1:12">
      <c r="A20" s="303" t="s">
        <v>102</v>
      </c>
      <c r="B20" s="102"/>
      <c r="C20" s="102">
        <v>327</v>
      </c>
      <c r="D20" s="102">
        <v>327</v>
      </c>
      <c r="E20" s="301">
        <f>D20/C20</f>
        <v>1</v>
      </c>
      <c r="F20" s="302">
        <f>D20/2140</f>
        <v>0.152803738317757</v>
      </c>
      <c r="G20" s="303" t="s">
        <v>103</v>
      </c>
      <c r="H20" s="102"/>
      <c r="I20" s="102">
        <v>23</v>
      </c>
      <c r="J20" s="102">
        <v>23</v>
      </c>
      <c r="K20" s="301">
        <f>J20/I20</f>
        <v>1</v>
      </c>
      <c r="L20" s="302"/>
    </row>
    <row r="21" ht="24.95" customHeight="1" spans="1:12">
      <c r="A21" s="275" t="s">
        <v>104</v>
      </c>
      <c r="B21" s="107"/>
      <c r="C21" s="107">
        <v>327</v>
      </c>
      <c r="D21" s="107">
        <v>327</v>
      </c>
      <c r="E21" s="311">
        <v>1</v>
      </c>
      <c r="F21" s="302">
        <f>D21/2140</f>
        <v>0.152803738317757</v>
      </c>
      <c r="G21" s="106" t="s">
        <v>105</v>
      </c>
      <c r="H21" s="107"/>
      <c r="I21" s="107"/>
      <c r="J21" s="107"/>
      <c r="K21" s="312"/>
      <c r="L21" s="321"/>
    </row>
    <row r="22" ht="24.95" customHeight="1" spans="1:12">
      <c r="A22" s="275" t="s">
        <v>106</v>
      </c>
      <c r="B22" s="107"/>
      <c r="C22" s="107"/>
      <c r="D22" s="107"/>
      <c r="E22" s="312"/>
      <c r="F22" s="313"/>
      <c r="G22" s="106" t="s">
        <v>107</v>
      </c>
      <c r="H22" s="107"/>
      <c r="I22" s="107"/>
      <c r="J22" s="107"/>
      <c r="K22" s="312"/>
      <c r="L22" s="321"/>
    </row>
    <row r="23" ht="24.95" customHeight="1" spans="1:12">
      <c r="A23" s="182" t="s">
        <v>630</v>
      </c>
      <c r="B23" s="107"/>
      <c r="C23" s="107"/>
      <c r="D23" s="107"/>
      <c r="E23" s="312"/>
      <c r="F23" s="314"/>
      <c r="G23" s="275" t="s">
        <v>631</v>
      </c>
      <c r="H23" s="107"/>
      <c r="I23" s="107"/>
      <c r="J23" s="107"/>
      <c r="K23" s="312"/>
      <c r="L23" s="321"/>
    </row>
    <row r="24" ht="24.95" customHeight="1" spans="1:12">
      <c r="A24" s="182" t="s">
        <v>114</v>
      </c>
      <c r="B24" s="107"/>
      <c r="C24" s="107"/>
      <c r="D24" s="107"/>
      <c r="E24" s="312"/>
      <c r="F24" s="315"/>
      <c r="G24" s="182" t="s">
        <v>632</v>
      </c>
      <c r="H24" s="107"/>
      <c r="I24" s="107"/>
      <c r="J24" s="107"/>
      <c r="K24" s="312"/>
      <c r="L24" s="321"/>
    </row>
    <row r="25" ht="24.95" customHeight="1" spans="1:12">
      <c r="A25" s="182" t="s">
        <v>116</v>
      </c>
      <c r="B25" s="107"/>
      <c r="C25" s="107"/>
      <c r="D25" s="107"/>
      <c r="E25" s="312"/>
      <c r="F25" s="315"/>
      <c r="G25" s="182" t="s">
        <v>633</v>
      </c>
      <c r="H25" s="107"/>
      <c r="I25" s="107"/>
      <c r="J25" s="107"/>
      <c r="K25" s="312"/>
      <c r="L25" s="322"/>
    </row>
    <row r="26" ht="24.95" customHeight="1" spans="1:12">
      <c r="A26" s="275" t="s">
        <v>634</v>
      </c>
      <c r="B26" s="107"/>
      <c r="C26" s="107"/>
      <c r="D26" s="107"/>
      <c r="E26" s="312"/>
      <c r="F26" s="315"/>
      <c r="G26" s="182" t="s">
        <v>117</v>
      </c>
      <c r="H26" s="107"/>
      <c r="I26" s="107"/>
      <c r="J26" s="107"/>
      <c r="K26" s="312"/>
      <c r="L26" s="322"/>
    </row>
    <row r="27" ht="24.95" customHeight="1" spans="1:12">
      <c r="A27" s="275"/>
      <c r="B27" s="107"/>
      <c r="C27" s="107"/>
      <c r="D27" s="107"/>
      <c r="E27" s="312"/>
      <c r="F27" s="315"/>
      <c r="G27" s="316" t="s">
        <v>119</v>
      </c>
      <c r="H27" s="107"/>
      <c r="I27" s="107"/>
      <c r="J27" s="107"/>
      <c r="K27" s="312"/>
      <c r="L27" s="322"/>
    </row>
    <row r="28" ht="24.95" customHeight="1" spans="1:12">
      <c r="A28" s="313"/>
      <c r="B28" s="313"/>
      <c r="C28" s="313"/>
      <c r="D28" s="313"/>
      <c r="E28" s="313"/>
      <c r="F28" s="313"/>
      <c r="G28" s="316" t="s">
        <v>121</v>
      </c>
      <c r="H28" s="107"/>
      <c r="I28" s="107"/>
      <c r="J28" s="107"/>
      <c r="K28" s="312"/>
      <c r="L28" s="322"/>
    </row>
    <row r="29" ht="24.95" customHeight="1" spans="1:12">
      <c r="A29" s="313"/>
      <c r="B29" s="313"/>
      <c r="C29" s="313"/>
      <c r="D29" s="313"/>
      <c r="E29" s="313"/>
      <c r="F29" s="313"/>
      <c r="G29" s="275" t="s">
        <v>124</v>
      </c>
      <c r="H29" s="107"/>
      <c r="I29" s="107">
        <v>23</v>
      </c>
      <c r="J29" s="107">
        <v>23</v>
      </c>
      <c r="K29" s="320">
        <v>1</v>
      </c>
      <c r="L29" s="321"/>
    </row>
    <row r="30" ht="37.5" customHeight="1" spans="1:12">
      <c r="A30" s="317" t="s">
        <v>635</v>
      </c>
      <c r="B30" s="317"/>
      <c r="C30" s="317"/>
      <c r="D30" s="317"/>
      <c r="E30" s="317"/>
      <c r="F30" s="317"/>
      <c r="G30" s="317"/>
      <c r="H30" s="317"/>
      <c r="I30" s="317"/>
      <c r="J30" s="317"/>
      <c r="K30" s="317"/>
      <c r="L30" s="317"/>
    </row>
    <row r="31" ht="20.1" customHeight="1" spans="6:12">
      <c r="F31" s="299"/>
      <c r="G31" s="317"/>
      <c r="H31" s="317"/>
      <c r="I31" s="317"/>
      <c r="J31" s="317"/>
      <c r="K31" s="317"/>
      <c r="L31" s="317"/>
    </row>
    <row r="32" ht="20.1" customHeight="1" spans="6:12">
      <c r="F32" s="299"/>
      <c r="L32" s="299"/>
    </row>
    <row r="33" ht="20.1" customHeight="1" spans="12:12">
      <c r="L33" s="299"/>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6" customFormat="1" ht="20.1" customHeight="1" spans="2:12">
      <c r="B52" s="297"/>
      <c r="C52" s="297"/>
      <c r="D52" s="297"/>
      <c r="E52" s="297"/>
      <c r="F52" s="297"/>
      <c r="G52" s="298"/>
      <c r="H52" s="297"/>
      <c r="I52" s="297"/>
      <c r="J52" s="297"/>
      <c r="K52" s="297"/>
      <c r="L52" s="297"/>
    </row>
    <row r="53" s="296" customFormat="1" ht="20.1" customHeight="1" spans="2:12">
      <c r="B53" s="297"/>
      <c r="C53" s="297"/>
      <c r="D53" s="297"/>
      <c r="E53" s="297"/>
      <c r="F53" s="297"/>
      <c r="G53" s="298"/>
      <c r="H53" s="297"/>
      <c r="I53" s="297"/>
      <c r="J53" s="297"/>
      <c r="K53" s="297"/>
      <c r="L53" s="297"/>
    </row>
    <row r="54" s="296" customFormat="1" ht="20.1" customHeight="1" spans="2:12">
      <c r="B54" s="297"/>
      <c r="C54" s="297"/>
      <c r="D54" s="297"/>
      <c r="E54" s="297"/>
      <c r="F54" s="297"/>
      <c r="G54" s="298"/>
      <c r="H54" s="297"/>
      <c r="I54" s="297"/>
      <c r="J54" s="297"/>
      <c r="K54" s="297"/>
      <c r="L54" s="297"/>
    </row>
    <row r="55" s="296" customFormat="1" ht="20.1" customHeight="1" spans="2:12">
      <c r="B55" s="297"/>
      <c r="C55" s="297"/>
      <c r="D55" s="297"/>
      <c r="E55" s="297"/>
      <c r="F55" s="297"/>
      <c r="G55" s="298"/>
      <c r="H55" s="297"/>
      <c r="I55" s="297"/>
      <c r="J55" s="297"/>
      <c r="K55" s="297"/>
      <c r="L55" s="297"/>
    </row>
    <row r="56" s="296" customFormat="1" ht="20.1" customHeight="1" spans="2:12">
      <c r="B56" s="297"/>
      <c r="C56" s="297"/>
      <c r="D56" s="297"/>
      <c r="E56" s="297"/>
      <c r="F56" s="297"/>
      <c r="G56" s="298"/>
      <c r="H56" s="297"/>
      <c r="I56" s="297"/>
      <c r="J56" s="297"/>
      <c r="K56" s="297"/>
      <c r="L56" s="297"/>
    </row>
    <row r="57" s="296" customFormat="1" ht="20.1" customHeight="1" spans="2:12">
      <c r="B57" s="297"/>
      <c r="C57" s="297"/>
      <c r="D57" s="297"/>
      <c r="E57" s="297"/>
      <c r="F57" s="297"/>
      <c r="G57" s="298"/>
      <c r="H57" s="297"/>
      <c r="I57" s="297"/>
      <c r="J57" s="297"/>
      <c r="K57" s="297"/>
      <c r="L57" s="297"/>
    </row>
    <row r="58" s="296" customFormat="1" ht="20.1" customHeight="1" spans="2:12">
      <c r="B58" s="297"/>
      <c r="C58" s="297"/>
      <c r="D58" s="297"/>
      <c r="E58" s="297"/>
      <c r="F58" s="297"/>
      <c r="G58" s="298"/>
      <c r="H58" s="297"/>
      <c r="I58" s="297"/>
      <c r="J58" s="297"/>
      <c r="K58" s="297"/>
      <c r="L58" s="297"/>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A2" sqref="A2:B2"/>
    </sheetView>
  </sheetViews>
  <sheetFormatPr defaultColWidth="9" defaultRowHeight="15" outlineLevelCol="1"/>
  <cols>
    <col min="1" max="1" width="47.2545454545455" style="287" customWidth="1"/>
    <col min="2" max="2" width="27.3727272727273" style="287" customWidth="1"/>
    <col min="3" max="3" width="11.6272727272727" style="288" customWidth="1"/>
    <col min="4" max="16384" width="9" style="288"/>
  </cols>
  <sheetData>
    <row r="1" ht="18" customHeight="1" spans="1:2">
      <c r="A1" s="286" t="s">
        <v>636</v>
      </c>
      <c r="B1" s="286"/>
    </row>
    <row r="2" ht="23.5" spans="1:2">
      <c r="A2" s="289" t="s">
        <v>637</v>
      </c>
      <c r="B2" s="289"/>
    </row>
    <row r="3" ht="20.25" customHeight="1" spans="1:2">
      <c r="A3" s="128"/>
      <c r="B3" s="141" t="s">
        <v>42</v>
      </c>
    </row>
    <row r="4" ht="20.1" customHeight="1" spans="1:2">
      <c r="A4" s="290" t="s">
        <v>128</v>
      </c>
      <c r="B4" s="291" t="s">
        <v>46</v>
      </c>
    </row>
    <row r="5" ht="21" customHeight="1" spans="1:2">
      <c r="A5" s="292" t="s">
        <v>52</v>
      </c>
      <c r="B5" s="102">
        <v>304</v>
      </c>
    </row>
    <row r="6" ht="21" customHeight="1" spans="1:2">
      <c r="A6" s="293" t="s">
        <v>263</v>
      </c>
      <c r="B6" s="107"/>
    </row>
    <row r="7" ht="21" customHeight="1" spans="1:2">
      <c r="A7" s="294" t="s">
        <v>638</v>
      </c>
      <c r="B7" s="107"/>
    </row>
    <row r="8" ht="21" customHeight="1" spans="1:2">
      <c r="A8" s="295" t="s">
        <v>639</v>
      </c>
      <c r="B8" s="107"/>
    </row>
    <row r="9" ht="21" customHeight="1" spans="1:2">
      <c r="A9" s="295" t="s">
        <v>640</v>
      </c>
      <c r="B9" s="107"/>
    </row>
    <row r="10" ht="20.1" customHeight="1" spans="1:2">
      <c r="A10" s="293" t="s">
        <v>399</v>
      </c>
      <c r="B10" s="107">
        <v>175</v>
      </c>
    </row>
    <row r="11" ht="20.1" customHeight="1" spans="1:2">
      <c r="A11" s="294" t="s">
        <v>641</v>
      </c>
      <c r="B11" s="107"/>
    </row>
    <row r="12" ht="20.1" customHeight="1" spans="1:2">
      <c r="A12" s="295" t="s">
        <v>642</v>
      </c>
      <c r="B12" s="107">
        <v>103</v>
      </c>
    </row>
    <row r="13" ht="21" customHeight="1" spans="1:2">
      <c r="A13" s="295" t="s">
        <v>643</v>
      </c>
      <c r="B13" s="107"/>
    </row>
    <row r="14" ht="21" customHeight="1" spans="1:2">
      <c r="A14" s="295" t="s">
        <v>644</v>
      </c>
      <c r="B14" s="107">
        <v>72</v>
      </c>
    </row>
    <row r="15" ht="21" customHeight="1" spans="1:2">
      <c r="A15" s="295" t="s">
        <v>645</v>
      </c>
      <c r="B15" s="107"/>
    </row>
    <row r="16" ht="21" customHeight="1" spans="1:2">
      <c r="A16" s="295" t="s">
        <v>646</v>
      </c>
      <c r="B16" s="107"/>
    </row>
    <row r="17" ht="21" customHeight="1" spans="1:2">
      <c r="A17" s="295" t="s">
        <v>647</v>
      </c>
      <c r="B17" s="107"/>
    </row>
    <row r="18" ht="21" customHeight="1" spans="1:2">
      <c r="A18" s="295" t="s">
        <v>648</v>
      </c>
      <c r="B18" s="107"/>
    </row>
    <row r="19" ht="21" customHeight="1" spans="1:2">
      <c r="A19" s="294" t="s">
        <v>649</v>
      </c>
      <c r="B19" s="107"/>
    </row>
    <row r="20" ht="21" customHeight="1" spans="1:2">
      <c r="A20" s="294" t="s">
        <v>650</v>
      </c>
      <c r="B20" s="107"/>
    </row>
    <row r="21" ht="21" customHeight="1" spans="1:2">
      <c r="A21" s="295" t="s">
        <v>651</v>
      </c>
      <c r="B21" s="107"/>
    </row>
    <row r="22" ht="21" customHeight="1" spans="1:2">
      <c r="A22" s="294" t="s">
        <v>652</v>
      </c>
      <c r="B22" s="107"/>
    </row>
    <row r="23" ht="21" customHeight="1" spans="1:2">
      <c r="A23" s="295" t="s">
        <v>653</v>
      </c>
      <c r="B23" s="107"/>
    </row>
    <row r="24" ht="21" customHeight="1" spans="1:2">
      <c r="A24" s="293" t="s">
        <v>410</v>
      </c>
      <c r="B24" s="107">
        <v>129</v>
      </c>
    </row>
    <row r="25" ht="21" customHeight="1" spans="1:2">
      <c r="A25" s="294" t="s">
        <v>654</v>
      </c>
      <c r="B25" s="107"/>
    </row>
    <row r="26" ht="21" customHeight="1" spans="1:2">
      <c r="A26" s="295" t="s">
        <v>640</v>
      </c>
      <c r="B26" s="107"/>
    </row>
    <row r="27" ht="21" customHeight="1" spans="1:2">
      <c r="A27" s="295" t="s">
        <v>655</v>
      </c>
      <c r="B27" s="107"/>
    </row>
    <row r="28" ht="21" customHeight="1" spans="1:2">
      <c r="A28" s="295" t="s">
        <v>656</v>
      </c>
      <c r="B28" s="107"/>
    </row>
    <row r="29" ht="21" customHeight="1" spans="1:2">
      <c r="A29" s="294" t="s">
        <v>657</v>
      </c>
      <c r="B29" s="107">
        <v>129</v>
      </c>
    </row>
    <row r="30" ht="21" customHeight="1" spans="1:2">
      <c r="A30" s="295" t="s">
        <v>658</v>
      </c>
      <c r="B30" s="107">
        <v>129</v>
      </c>
    </row>
    <row r="31" ht="21" customHeight="1" spans="1:2">
      <c r="A31" s="293" t="s">
        <v>659</v>
      </c>
      <c r="B31" s="107"/>
    </row>
    <row r="32" ht="21" customHeight="1" spans="1:2">
      <c r="A32" s="294" t="s">
        <v>660</v>
      </c>
      <c r="B32" s="107"/>
    </row>
    <row r="33" ht="21" customHeight="1" spans="1:2">
      <c r="A33" s="295" t="s">
        <v>661</v>
      </c>
      <c r="B33" s="107"/>
    </row>
    <row r="34" ht="21" customHeight="1" spans="1:2">
      <c r="A34" s="294" t="s">
        <v>662</v>
      </c>
      <c r="B34" s="107"/>
    </row>
    <row r="35" ht="21" customHeight="1" spans="1:2">
      <c r="A35" s="295" t="s">
        <v>663</v>
      </c>
      <c r="B35" s="107"/>
    </row>
    <row r="36" ht="21" customHeight="1" spans="1:2">
      <c r="A36" s="295" t="s">
        <v>664</v>
      </c>
      <c r="B36" s="107"/>
    </row>
    <row r="37" ht="21" customHeight="1" spans="1:2">
      <c r="A37" s="295" t="s">
        <v>665</v>
      </c>
      <c r="B37" s="107"/>
    </row>
    <row r="38" ht="21" customHeight="1" spans="1:2">
      <c r="A38" s="295" t="s">
        <v>666</v>
      </c>
      <c r="B38" s="107"/>
    </row>
    <row r="39" ht="21" customHeight="1" spans="1:2">
      <c r="A39" s="295" t="s">
        <v>667</v>
      </c>
      <c r="B39" s="107"/>
    </row>
    <row r="40" ht="21" customHeight="1" spans="1:2">
      <c r="A40" s="295" t="s">
        <v>668</v>
      </c>
      <c r="B40" s="107"/>
    </row>
    <row r="41" ht="21" customHeight="1" spans="1:2">
      <c r="A41" s="293" t="s">
        <v>538</v>
      </c>
      <c r="B41" s="107"/>
    </row>
    <row r="42" ht="21" customHeight="1" spans="1:2">
      <c r="A42" s="294" t="s">
        <v>669</v>
      </c>
      <c r="B42" s="107"/>
    </row>
    <row r="43" ht="21" customHeight="1" spans="1:2">
      <c r="A43" s="295" t="s">
        <v>670</v>
      </c>
      <c r="B43" s="107"/>
    </row>
    <row r="44" ht="21" customHeight="1" spans="1:2">
      <c r="A44" s="295" t="s">
        <v>671</v>
      </c>
      <c r="B44" s="107"/>
    </row>
    <row r="45" ht="21" customHeight="1" spans="1:2">
      <c r="A45" s="295" t="s">
        <v>672</v>
      </c>
      <c r="B45" s="107"/>
    </row>
    <row r="46" ht="21" customHeight="1" spans="1:2">
      <c r="A46" s="293" t="s">
        <v>542</v>
      </c>
      <c r="B46" s="107"/>
    </row>
    <row r="47" ht="21" customHeight="1" spans="1:2">
      <c r="A47" s="294" t="s">
        <v>673</v>
      </c>
      <c r="B47" s="107"/>
    </row>
    <row r="48" ht="21" customHeight="1" spans="1:2">
      <c r="A48" s="295" t="s">
        <v>674</v>
      </c>
      <c r="B48" s="107"/>
    </row>
    <row r="49" ht="21" customHeight="1" spans="1:2">
      <c r="A49" s="295" t="s">
        <v>675</v>
      </c>
      <c r="B49" s="107"/>
    </row>
  </sheetData>
  <autoFilter xmlns:etc="http://www.wps.cn/officeDocument/2017/etCustomData" ref="A4:E49"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A2" sqref="A2:D2"/>
    </sheetView>
  </sheetViews>
  <sheetFormatPr defaultColWidth="9" defaultRowHeight="14" outlineLevelCol="3"/>
  <cols>
    <col min="1" max="1" width="30.7545454545455" customWidth="1"/>
    <col min="2" max="2" width="15.3727272727273" customWidth="1"/>
    <col min="3" max="3" width="20" customWidth="1"/>
    <col min="4" max="4" width="14" customWidth="1"/>
  </cols>
  <sheetData>
    <row r="1" ht="18.5" spans="1:2">
      <c r="A1" s="286" t="s">
        <v>676</v>
      </c>
      <c r="B1" s="286"/>
    </row>
    <row r="2" ht="23.5" spans="1:4">
      <c r="A2" s="127" t="s">
        <v>677</v>
      </c>
      <c r="B2" s="127"/>
      <c r="C2" s="127"/>
      <c r="D2" s="127"/>
    </row>
    <row r="3" spans="4:4">
      <c r="D3" t="s">
        <v>42</v>
      </c>
    </row>
    <row r="4" ht="23.1" customHeight="1" spans="1:4">
      <c r="A4" s="155" t="s">
        <v>607</v>
      </c>
      <c r="B4" s="155" t="s">
        <v>46</v>
      </c>
      <c r="C4" s="155" t="s">
        <v>128</v>
      </c>
      <c r="D4" s="155" t="s">
        <v>46</v>
      </c>
    </row>
    <row r="5" ht="23.1" customHeight="1" spans="1:4">
      <c r="A5" s="156" t="s">
        <v>678</v>
      </c>
      <c r="B5" s="283"/>
      <c r="C5" s="156" t="s">
        <v>679</v>
      </c>
      <c r="D5" s="283"/>
    </row>
    <row r="6" ht="23.1" customHeight="1" spans="1:4">
      <c r="A6" s="157" t="s">
        <v>680</v>
      </c>
      <c r="B6" s="107"/>
      <c r="C6" s="157" t="s">
        <v>681</v>
      </c>
      <c r="D6" s="107"/>
    </row>
    <row r="7" ht="23.1" customHeight="1" spans="1:4">
      <c r="A7" s="157" t="s">
        <v>682</v>
      </c>
      <c r="B7" s="107"/>
      <c r="C7" s="157" t="s">
        <v>683</v>
      </c>
      <c r="D7" s="107"/>
    </row>
    <row r="8" ht="23.1" customHeight="1" spans="1:4">
      <c r="A8" s="157" t="s">
        <v>684</v>
      </c>
      <c r="B8" s="107"/>
      <c r="C8" s="157" t="s">
        <v>685</v>
      </c>
      <c r="D8" s="107"/>
    </row>
    <row r="9" ht="23.1" customHeight="1" spans="1:4">
      <c r="A9" s="157" t="s">
        <v>686</v>
      </c>
      <c r="B9" s="107"/>
      <c r="C9" s="158"/>
      <c r="D9" s="158"/>
    </row>
    <row r="10" ht="23.1" customHeight="1" spans="1:4">
      <c r="A10" s="157" t="s">
        <v>687</v>
      </c>
      <c r="B10" s="107"/>
      <c r="C10" s="158"/>
      <c r="D10" s="158"/>
    </row>
    <row r="11" ht="23.1" customHeight="1" spans="1:4">
      <c r="A11" s="157" t="s">
        <v>688</v>
      </c>
      <c r="B11" s="107"/>
      <c r="C11" s="158"/>
      <c r="D11" s="158"/>
    </row>
    <row r="12" ht="23.1" customHeight="1" spans="1:4">
      <c r="A12" s="157" t="s">
        <v>689</v>
      </c>
      <c r="B12" s="107"/>
      <c r="C12" s="158"/>
      <c r="D12" s="158"/>
    </row>
    <row r="13" ht="23.1" customHeight="1" spans="1:4">
      <c r="A13" s="157" t="s">
        <v>690</v>
      </c>
      <c r="B13" s="107"/>
      <c r="C13" s="158"/>
      <c r="D13" s="158"/>
    </row>
  </sheetData>
  <mergeCells count="2">
    <mergeCell ref="A1:B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27-2024三公</vt:lpstr>
      <vt:lpstr>28-涪陵区2024年债务使用情况</vt:lpstr>
      <vt:lpstr>29-2025新增债券安排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圃露庭霜</cp:lastModifiedBy>
  <dcterms:created xsi:type="dcterms:W3CDTF">2006-09-13T11:21:00Z</dcterms:created>
  <dcterms:modified xsi:type="dcterms:W3CDTF">2025-02-17T15:46:47Z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0EDE9A1486D94A7295EC2E7513F92160</vt:lpwstr>
  </property>
</Properties>
</file>