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315" windowWidth="3075" windowHeight="1440" tabRatio="827" activeTab="4"/>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2" hidden="1">'01-2021公共平衡 '!$A$4:$Q$44</definedName>
    <definedName name="_xlnm._FilterDatabase" localSheetId="3" hidden="1">'02-2021公共支出功能 '!$A$5:$J$65</definedName>
    <definedName name="_xlnm._FilterDatabase" localSheetId="5" hidden="1">'4-2021基金支出'!$A$4:$B$8</definedName>
    <definedName name="_xlnm._FilterDatabase" localSheetId="7" hidden="1">'6-2022公共平衡'!$A$4:$K$41</definedName>
    <definedName name="_xlnm._FilterDatabase" localSheetId="8" hidden="1">'7-2022公共本级支出功能 '!$A$4:$C$4</definedName>
    <definedName name="_xlnm._FilterDatabase" localSheetId="10" hidden="1">'9-2022公共本级基本支出'!$A$5:$B$26</definedName>
    <definedName name="fa" localSheetId="0">#REF!</definedName>
    <definedName name="fa">#REF!</definedName>
    <definedName name="_xlnm.Print_Area" localSheetId="2">'01-2021公共平衡 '!$A$1:$N$44</definedName>
    <definedName name="_xlnm.Print_Area" localSheetId="3">'02-2021公共支出功能 '!$A$1:$B$65</definedName>
    <definedName name="_xlnm.Print_Area" localSheetId="12">'11-2022基金支出'!$A$1:$B$5</definedName>
    <definedName name="_xlnm.Print_Area" localSheetId="4">'3-2021基金平衡'!$A$1:$N$30</definedName>
    <definedName name="_xlnm.Print_Area" localSheetId="5">'4-2021基金支出'!$A$1:$B$8</definedName>
    <definedName name="_xlnm.Print_Area" localSheetId="6">'5-2021国资平衡'!$A$1:$N$23</definedName>
    <definedName name="_xlnm.Print_Area" localSheetId="7">'6-2022公共平衡'!$A$1:$F$41</definedName>
    <definedName name="_xlnm.Print_Area" localSheetId="8">'7-2022公共本级支出功能 '!$A$1:$B$49</definedName>
    <definedName name="_xlnm.Print_Area" localSheetId="9">'8-2022公共基本和项目 '!$A$1:$D$32</definedName>
    <definedName name="_xlnm.Print_Area" localSheetId="10">'9-2022公共本级基本支出'!$A$1:$B$26</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E5" i="71"/>
  <c r="E32"/>
  <c r="B32"/>
  <c r="E6"/>
  <c r="B6"/>
  <c r="B6" i="27"/>
  <c r="B5" i="71" l="1"/>
  <c r="Q20" i="33"/>
  <c r="Q6"/>
  <c r="Q5" s="1"/>
  <c r="P6"/>
  <c r="P5" s="1"/>
  <c r="P20"/>
  <c r="K20"/>
  <c r="K6"/>
  <c r="K5" s="1"/>
  <c r="D6"/>
  <c r="D20"/>
  <c r="Q6" i="26"/>
  <c r="Q5" s="1"/>
  <c r="Q32"/>
  <c r="P23"/>
  <c r="P7"/>
  <c r="P6" s="1"/>
  <c r="P5" s="1"/>
  <c r="P32"/>
  <c r="D5" i="33" l="1"/>
  <c r="B19" i="39" l="1"/>
  <c r="B8" l="1"/>
  <c r="B14"/>
  <c r="B15"/>
  <c r="B16"/>
  <c r="B17"/>
  <c r="B18"/>
  <c r="B24" i="36"/>
  <c r="B21"/>
  <c r="B12"/>
  <c r="B7"/>
  <c r="B28" i="39"/>
  <c r="B26"/>
  <c r="H32" i="71"/>
  <c r="I32"/>
  <c r="I6"/>
  <c r="I5" s="1"/>
  <c r="H23"/>
  <c r="H7"/>
  <c r="D37" i="26"/>
  <c r="D32" s="1"/>
  <c r="I32"/>
  <c r="K32"/>
  <c r="L32"/>
  <c r="K6"/>
  <c r="L6"/>
  <c r="J6"/>
  <c r="I6"/>
  <c r="B7"/>
  <c r="C7"/>
  <c r="D7"/>
  <c r="B23"/>
  <c r="C23"/>
  <c r="D23"/>
  <c r="E23"/>
  <c r="E7"/>
  <c r="B6" i="36" l="1"/>
  <c r="K5" i="26"/>
  <c r="H6" i="71"/>
  <c r="H5" s="1"/>
  <c r="E6" i="26"/>
  <c r="D6"/>
  <c r="D5" s="1"/>
  <c r="C6"/>
  <c r="B6"/>
  <c r="B7" i="19" l="1"/>
  <c r="B6" s="1"/>
  <c r="B5" s="1"/>
  <c r="D19" i="49" l="1"/>
  <c r="B19"/>
  <c r="D6" l="1"/>
  <c r="B6"/>
  <c r="B5" s="1"/>
  <c r="D5" l="1"/>
  <c r="D18" i="35"/>
  <c r="B18" l="1"/>
  <c r="D5" l="1"/>
  <c r="B5" s="1"/>
  <c r="D7" i="39" l="1"/>
  <c r="C7"/>
  <c r="B7" l="1"/>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L6"/>
  <c r="J6"/>
  <c r="I6"/>
  <c r="E6"/>
  <c r="C6"/>
  <c r="B6"/>
  <c r="L5" l="1"/>
  <c r="J5"/>
  <c r="I5"/>
  <c r="E5"/>
  <c r="C5"/>
  <c r="B5" l="1"/>
  <c r="E37" i="26" l="1"/>
  <c r="C37"/>
  <c r="C32" s="1"/>
  <c r="B37"/>
  <c r="J32" l="1"/>
  <c r="E32" l="1"/>
  <c r="E5" l="1"/>
  <c r="B32"/>
  <c r="B5" s="1"/>
  <c r="C5"/>
  <c r="L5"/>
  <c r="J5"/>
  <c r="I5"/>
</calcChain>
</file>

<file path=xl/sharedStrings.xml><?xml version="1.0" encoding="utf-8"?>
<sst xmlns="http://schemas.openxmlformats.org/spreadsheetml/2006/main" count="578" uniqueCount="426">
  <si>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</si>
  <si>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</si>
  <si>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</si>
  <si>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</si>
  <si>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</si>
  <si>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</si>
  <si>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</si>
  <si>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</si>
  <si>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</si>
  <si>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</si>
  <si>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</si>
  <si>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</si>
  <si>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</si>
  <si>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</si>
  <si>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</si>
  <si>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</si>
  <si>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</si>
  <si>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</si>
  <si>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</si>
  <si>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</si>
  <si>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</si>
  <si>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</si>
  <si>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</si>
  <si>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</si>
  <si>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</si>
  <si>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</si>
  <si>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</si>
  <si>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</si>
  <si>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</si>
  <si>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</si>
  <si>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</si>
  <si>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</si>
  <si>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</si>
  <si>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</si>
  <si>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</si>
  <si>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</si>
  <si>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</si>
  <si>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</si>
  <si>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</si>
  <si>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</si>
  <si>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</si>
  <si>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</si>
  <si>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</si>
  <si>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</si>
  <si>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</si>
  <si>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</si>
  <si>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</si>
  <si>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8" type="noConversion"/>
  </si>
  <si>
    <t>单位：万元</t>
    <phoneticPr fontId="28" type="noConversion"/>
  </si>
  <si>
    <t>项目支出</t>
    <phoneticPr fontId="28" type="noConversion"/>
  </si>
  <si>
    <t>基本支出</t>
    <phoneticPr fontId="28" type="noConversion"/>
  </si>
  <si>
    <t>小计</t>
    <phoneticPr fontId="28" type="noConversion"/>
  </si>
  <si>
    <t>单位：万元</t>
    <phoneticPr fontId="28"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</si>
  <si>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</si>
  <si>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</si>
  <si>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</si>
  <si>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</si>
  <si>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</si>
  <si>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</si>
  <si>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</si>
  <si>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</si>
  <si>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</si>
  <si>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</si>
  <si>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</si>
  <si>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</si>
  <si>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</si>
  <si>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</si>
  <si>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</si>
  <si>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</si>
  <si>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</si>
  <si>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</si>
  <si>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</si>
  <si>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</si>
  <si>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</si>
  <si>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</si>
  <si>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</si>
  <si>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</si>
  <si>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</si>
  <si>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</si>
  <si>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</si>
  <si>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</si>
  <si>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</si>
  <si>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</si>
  <si>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</si>
  <si>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</si>
  <si>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</si>
  <si>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</si>
  <si>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</si>
  <si>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</si>
  <si>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</si>
  <si>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</si>
  <si>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</si>
  <si>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</si>
  <si>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</si>
  <si>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</si>
  <si>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</si>
  <si>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</si>
  <si>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</si>
  <si>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</si>
  <si>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</si>
  <si>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</si>
  <si>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</si>
  <si>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</si>
  <si>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</si>
  <si>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</si>
  <si>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</si>
  <si>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</si>
  <si>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</si>
  <si>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</si>
  <si>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</si>
  <si>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</si>
  <si>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</si>
  <si>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</si>
  <si>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</si>
  <si>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</si>
  <si>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</si>
  <si>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</si>
  <si>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</si>
  <si>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</si>
  <si>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</si>
  <si>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</si>
  <si>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</si>
  <si>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</si>
  <si>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</si>
  <si>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</si>
  <si>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</si>
  <si>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</si>
  <si>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</si>
  <si>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</si>
  <si>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</si>
  <si>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</si>
  <si>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</si>
  <si>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</si>
  <si>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8"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</si>
  <si>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</si>
  <si>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</si>
  <si>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</si>
  <si>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</si>
  <si>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</si>
  <si>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</si>
  <si>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</si>
  <si>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</si>
  <si>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</si>
  <si>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</si>
  <si>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</si>
  <si>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</si>
  <si>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</si>
  <si>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</si>
  <si>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</si>
  <si>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</si>
  <si>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</si>
  <si>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</si>
  <si>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</si>
  <si>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</si>
  <si>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</si>
  <si>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</si>
  <si>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</si>
  <si>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</si>
  <si>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</si>
  <si>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</si>
  <si>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</si>
  <si>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</si>
  <si>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</si>
  <si>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</si>
  <si>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</si>
  <si>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</si>
  <si>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</si>
  <si>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</si>
  <si>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</si>
  <si>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</si>
  <si>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</si>
  <si>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</si>
  <si>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</si>
  <si>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</si>
  <si>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</si>
  <si>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</si>
  <si>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</si>
  <si>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</si>
  <si>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</si>
  <si>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</si>
  <si>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</si>
  <si>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</si>
  <si>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</si>
  <si>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</si>
  <si>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</si>
  <si>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</si>
  <si>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</si>
  <si>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</si>
  <si>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</si>
  <si>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</si>
  <si>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</si>
  <si>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</si>
  <si>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</si>
  <si>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</si>
  <si>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</si>
  <si>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</si>
  <si>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</si>
  <si>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</si>
  <si>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</si>
  <si>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</si>
  <si>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</si>
  <si>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</si>
  <si>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</si>
  <si>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</si>
  <si>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</si>
  <si>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</si>
  <si>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</si>
  <si>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</si>
  <si>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</si>
  <si>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</si>
  <si>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</si>
  <si>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</si>
  <si>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</si>
  <si>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8" type="noConversion"/>
  </si>
  <si>
    <t xml:space="preserve">   其他金融国有资本经营预算支出  </t>
    <phoneticPr fontId="3" type="noConversion"/>
  </si>
  <si>
    <t>预算数</t>
    <phoneticPr fontId="3" type="noConversion"/>
  </si>
  <si>
    <t>预算数</t>
    <phoneticPr fontId="3"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</si>
  <si>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</si>
  <si>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</si>
  <si>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</si>
  <si>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</si>
  <si>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</si>
  <si>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</si>
  <si>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</si>
  <si>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</si>
  <si>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</si>
  <si>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</si>
  <si>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</si>
  <si>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</si>
  <si>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8" type="noConversion"/>
  </si>
  <si>
    <t>注：本表详细反映2022年一般公共预算支出情况，按预算法要求细化到功能分类项级科目。</t>
    <phoneticPr fontId="1" type="noConversion"/>
  </si>
  <si>
    <t>目    录</t>
    <phoneticPr fontId="68" type="noConversion"/>
  </si>
  <si>
    <t>一、2021年预算执行</t>
    <phoneticPr fontId="68" type="noConversion"/>
  </si>
  <si>
    <t>1、一般公共预算</t>
    <phoneticPr fontId="68" type="noConversion"/>
  </si>
  <si>
    <t>2、政府性基金预算</t>
    <phoneticPr fontId="68" type="noConversion"/>
  </si>
  <si>
    <t>3、国有资本经营预算</t>
    <phoneticPr fontId="68" type="noConversion"/>
  </si>
  <si>
    <t>二、2022年预算安排</t>
    <phoneticPr fontId="68" type="noConversion"/>
  </si>
  <si>
    <t>1、一般公共预算</t>
    <phoneticPr fontId="68" type="noConversion"/>
  </si>
  <si>
    <t>预 算 数</t>
    <phoneticPr fontId="28"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</si>
  <si>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</si>
  <si>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</si>
  <si>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</si>
  <si>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</si>
  <si>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</si>
  <si>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</si>
  <si>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</si>
  <si>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</si>
  <si>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</si>
  <si>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</si>
  <si>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</si>
  <si>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</si>
  <si>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</si>
  <si>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</si>
  <si>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</si>
  <si>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</si>
  <si>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</si>
  <si>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</si>
  <si>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</si>
  <si>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</si>
  <si>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</si>
  <si>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</si>
  <si>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</si>
  <si>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</si>
  <si>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</si>
  <si>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</si>
  <si>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</si>
  <si>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</si>
  <si>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</si>
  <si>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</si>
  <si>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</si>
  <si>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</si>
  <si>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</si>
  <si>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</si>
  <si>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</si>
  <si>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</si>
  <si>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</si>
  <si>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</si>
  <si>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</si>
  <si>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</si>
  <si>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</si>
  <si>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</si>
  <si>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</si>
  <si>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</si>
  <si>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</si>
  <si>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</si>
  <si>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</si>
  <si>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</si>
  <si>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</si>
  <si>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</si>
  <si>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</si>
  <si>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</si>
  <si>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</si>
  <si>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</si>
  <si>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</si>
  <si>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</si>
  <si>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</si>
  <si>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</si>
  <si>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</si>
  <si>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</si>
  <si>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</si>
  <si>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</si>
  <si>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</si>
  <si>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</si>
  <si>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</si>
  <si>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</si>
  <si>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</si>
  <si>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</si>
  <si>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</si>
  <si>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</si>
  <si>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</si>
  <si>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</si>
  <si>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</si>
  <si>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</si>
  <si>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</si>
  <si>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</si>
  <si>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</si>
  <si>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事业运行</t>
  </si>
  <si>
    <t xml:space="preserve">    政府办公厅(室)及相关机构事务</t>
  </si>
  <si>
    <t xml:space="preserve">      其他政府办公厅(室)及相关机构事务支出</t>
  </si>
  <si>
    <t xml:space="preserve">    财政事务</t>
  </si>
  <si>
    <t xml:space="preserve">    群众团体事务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</si>
  <si>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</si>
  <si>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</si>
  <si>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</si>
  <si>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</si>
  <si>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</si>
  <si>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</si>
  <si>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</si>
  <si>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</si>
  <si>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</si>
  <si>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</si>
  <si>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</si>
  <si>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</si>
  <si>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</si>
  <si>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</si>
  <si>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</si>
  <si>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</si>
  <si>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</si>
  <si>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</si>
  <si>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</si>
  <si>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</si>
  <si>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</si>
  <si>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</si>
  <si>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</si>
  <si>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</si>
  <si>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</si>
  <si>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</si>
  <si>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</si>
  <si>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</si>
  <si>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</si>
  <si>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</si>
  <si>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农林水支出</t>
  </si>
  <si>
    <t xml:space="preserve">    农业农村</t>
  </si>
  <si>
    <t xml:space="preserve">      对高校毕业生到基层任职补助</t>
  </si>
  <si>
    <t xml:space="preserve">    林业和草原</t>
  </si>
  <si>
    <t xml:space="preserve">      其他林业和草原支出</t>
  </si>
  <si>
    <t xml:space="preserve">    水利</t>
  </si>
  <si>
    <t xml:space="preserve">      其他水利支出</t>
  </si>
  <si>
    <t xml:space="preserve">    农村综合改革</t>
  </si>
  <si>
    <t xml:space="preserve">      对村民委员会和村党支部的补助</t>
  </si>
  <si>
    <t xml:space="preserve">  住房保障支出</t>
  </si>
  <si>
    <t xml:space="preserve">    住房改革支出</t>
  </si>
  <si>
    <t xml:space="preserve">      住房公积金</t>
  </si>
  <si>
    <t>二、上解收入</t>
    <phoneticPr fontId="3" type="noConversion"/>
  </si>
  <si>
    <t>政府性基金预算支出合计</t>
  </si>
  <si>
    <t xml:space="preserve">    国有土地使用权出让收入安排的支出</t>
  </si>
  <si>
    <t xml:space="preserve">      征地和拆迁补偿支出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</si>
  <si>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</si>
  <si>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</si>
  <si>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</si>
  <si>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</si>
  <si>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</si>
  <si>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</si>
  <si>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</si>
  <si>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</si>
  <si>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</si>
  <si>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</si>
  <si>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</si>
  <si>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</si>
  <si>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五、对事业单位经常性补助</t>
    <phoneticPr fontId="1" type="noConversion"/>
  </si>
  <si>
    <t>九、对个人和家庭的补助</t>
    <phoneticPr fontId="1" type="noConversion"/>
  </si>
  <si>
    <t xml:space="preserve">      社会保障缴费</t>
  </si>
  <si>
    <t xml:space="preserve">      其他工资福利支出</t>
  </si>
  <si>
    <t xml:space="preserve">      办公经费</t>
  </si>
  <si>
    <t xml:space="preserve">      会议费</t>
  </si>
  <si>
    <t xml:space="preserve">      培训费</t>
  </si>
  <si>
    <t xml:space="preserve">      委托业务费</t>
  </si>
  <si>
    <t xml:space="preserve">      公务接待费</t>
  </si>
  <si>
    <t xml:space="preserve">      维修(护)费</t>
  </si>
  <si>
    <t xml:space="preserve">      其他商品和服务支出</t>
  </si>
  <si>
    <t xml:space="preserve">      工资福利支出</t>
  </si>
  <si>
    <t xml:space="preserve">      商品和服务支出</t>
  </si>
  <si>
    <t xml:space="preserve">      社会福利和救助</t>
  </si>
  <si>
    <t xml:space="preserve">      离退休费</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</si>
  <si>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</si>
  <si>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</si>
  <si>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</si>
  <si>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</si>
  <si>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</si>
  <si>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</si>
  <si>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</si>
  <si>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</si>
  <si>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支出决算</t>
    <phoneticPr fontId="1" type="noConversion"/>
  </si>
  <si>
    <t>收入决算</t>
    <phoneticPr fontId="1" type="noConversion"/>
  </si>
  <si>
    <t>收入执行</t>
    <phoneticPr fontId="1" type="noConversion"/>
  </si>
  <si>
    <t>支出执行</t>
    <phoneticPr fontId="1" type="noConversion"/>
  </si>
  <si>
    <t>收入决算</t>
    <phoneticPr fontId="3" type="noConversion"/>
  </si>
  <si>
    <t>支出决算</t>
    <phoneticPr fontId="3" type="noConversion"/>
  </si>
  <si>
    <t>总  计</t>
    <phoneticPr fontId="3" type="noConversion"/>
  </si>
  <si>
    <t>一、文化旅游体育与传媒支出</t>
    <phoneticPr fontId="3" type="noConversion"/>
  </si>
  <si>
    <t>六、其他支出</t>
    <phoneticPr fontId="3" type="noConversion"/>
  </si>
  <si>
    <t>七、债务付息支出</t>
    <phoneticPr fontId="3" type="noConversion"/>
  </si>
  <si>
    <t>八、债务发行费用支出</t>
    <phoneticPr fontId="3" type="noConversion"/>
  </si>
  <si>
    <t>九、抗疫特别国债支出</t>
    <phoneticPr fontId="3" type="noConversion"/>
  </si>
  <si>
    <t>转移性支出合计</t>
    <phoneticPr fontId="3" type="noConversion"/>
  </si>
  <si>
    <t>一、上解上级支出</t>
    <phoneticPr fontId="3" type="noConversion"/>
  </si>
  <si>
    <t>一、补助支出</t>
    <phoneticPr fontId="3" type="noConversion"/>
  </si>
  <si>
    <t>二、调出资金</t>
    <phoneticPr fontId="3" type="noConversion"/>
  </si>
  <si>
    <t>三、地方政府债务还本支出</t>
    <phoneticPr fontId="3" type="noConversion"/>
  </si>
  <si>
    <t xml:space="preserve">    地方政府其他债务还本支出
   </t>
    <phoneticPr fontId="3" type="noConversion"/>
  </si>
  <si>
    <t xml:space="preserve">四、地方政府债务转贷支出 </t>
    <phoneticPr fontId="3" type="noConversion"/>
  </si>
  <si>
    <t xml:space="preserve">    地方政府债券转贷支出（新增）</t>
    <phoneticPr fontId="1" type="noConversion"/>
  </si>
  <si>
    <t xml:space="preserve">    地方政府债券转贷支出（再融资）</t>
    <phoneticPr fontId="1" type="noConversion"/>
  </si>
  <si>
    <t>五、结转下年</t>
    <phoneticPr fontId="3" type="noConversion"/>
  </si>
  <si>
    <t>涪陵区龙潭镇2021年预算执行情况和
2022年预算（草案）(续）</t>
    <phoneticPr fontId="68" type="noConversion"/>
  </si>
  <si>
    <t>支出合计</t>
    <phoneticPr fontId="28"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</si>
</sst>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0"/>
      <color indexed="8"/>
      <name val="宋体"/>
      <family val="3"/>
      <charset val="134"/>
    </font>
    <font>
      <b/>
      <sz val="10"/>
      <color theme="1"/>
      <name val="宋体"/>
      <family val="3"/>
      <charset val="134"/>
      <scheme val="minor"/>
    </font>
    <font>
      <b/>
      <sz val="10"/>
      <color indexed="8"/>
      <name val="宋体"/>
      <family val="3"/>
      <charset val="134"/>
      <scheme val="minor"/>
    </font>
    <font>
      <sz val="10"/>
      <color indexed="8"/>
      <name val="宋体"/>
      <family val="3"/>
      <charset val="134"/>
      <scheme val="minor"/>
    </font>
    <font>
      <b/>
      <sz val="11"/>
      <color theme="1"/>
      <name val="宋体"/>
      <family val="2"/>
      <charset val="134"/>
      <scheme val="minor"/>
    </font>
    <font>
      <b/>
      <sz val="11"/>
      <name val="Arial"/>
      <family val="2"/>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6">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6" fillId="0" borderId="0">
      <alignment vertical="center"/>
    </xf>
    <xf numFmtId="0" fontId="31" fillId="0" borderId="0"/>
    <xf numFmtId="0" fontId="36"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1" fillId="0" borderId="0">
      <alignment vertical="center"/>
    </xf>
    <xf numFmtId="0" fontId="9" fillId="0" borderId="0">
      <alignment vertical="center"/>
    </xf>
    <xf numFmtId="43" fontId="42"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47" fillId="0" borderId="2" applyNumberFormat="0" applyFill="0" applyAlignment="0" applyProtection="0">
      <alignment vertical="center"/>
    </xf>
    <xf numFmtId="0" fontId="48" fillId="0" borderId="3" applyNumberFormat="0" applyFill="0" applyAlignment="0" applyProtection="0">
      <alignment vertical="center"/>
    </xf>
    <xf numFmtId="0" fontId="49" fillId="0" borderId="4" applyNumberFormat="0" applyFill="0" applyAlignment="0" applyProtection="0">
      <alignment vertical="center"/>
    </xf>
    <xf numFmtId="0" fontId="49" fillId="0" borderId="0" applyNumberFormat="0" applyFill="0" applyBorder="0" applyAlignment="0" applyProtection="0">
      <alignment vertical="center"/>
    </xf>
    <xf numFmtId="0" fontId="50" fillId="3" borderId="0" applyNumberFormat="0" applyBorder="0" applyAlignment="0" applyProtection="0">
      <alignment vertical="center"/>
    </xf>
    <xf numFmtId="0" fontId="51" fillId="4" borderId="0" applyNumberFormat="0" applyBorder="0" applyAlignment="0" applyProtection="0">
      <alignment vertical="center"/>
    </xf>
    <xf numFmtId="0" fontId="52" fillId="0" borderId="5" applyNumberFormat="0" applyFill="0" applyAlignment="0" applyProtection="0">
      <alignment vertical="center"/>
    </xf>
    <xf numFmtId="0" fontId="53" fillId="6" borderId="6" applyNumberFormat="0" applyAlignment="0" applyProtection="0">
      <alignment vertical="center"/>
    </xf>
    <xf numFmtId="0" fontId="54" fillId="7" borderId="7"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8" borderId="0" applyNumberFormat="0" applyBorder="0" applyAlignment="0" applyProtection="0">
      <alignment vertical="center"/>
    </xf>
    <xf numFmtId="0" fontId="59" fillId="6" borderId="9" applyNumberFormat="0" applyAlignment="0" applyProtection="0">
      <alignment vertical="center"/>
    </xf>
    <xf numFmtId="0" fontId="60"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4" fillId="0" borderId="0">
      <alignment vertical="center"/>
    </xf>
    <xf numFmtId="0" fontId="64" fillId="0" borderId="0">
      <alignment vertical="center"/>
    </xf>
    <xf numFmtId="0" fontId="64" fillId="0" borderId="0">
      <alignment vertical="center"/>
    </xf>
    <xf numFmtId="0" fontId="36" fillId="0" borderId="0"/>
    <xf numFmtId="0" fontId="42" fillId="0" borderId="0">
      <alignment vertical="center"/>
    </xf>
    <xf numFmtId="0" fontId="3" fillId="0" borderId="0">
      <alignment vertical="center"/>
    </xf>
    <xf numFmtId="9" fontId="42" fillId="0" borderId="0" applyFont="0" applyFill="0" applyBorder="0" applyAlignment="0" applyProtection="0">
      <alignment vertical="center"/>
    </xf>
    <xf numFmtId="0" fontId="2" fillId="0" borderId="0" applyBorder="0">
      <alignment vertical="center"/>
    </xf>
  </cellStyleXfs>
  <cellXfs count="356">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1" fillId="0" borderId="0" xfId="17" applyFont="1" applyFill="1" applyAlignment="1">
      <alignment vertical="center"/>
    </xf>
    <xf numFmtId="0" fontId="32" fillId="0" borderId="0" xfId="17" applyFont="1" applyFill="1" applyBorder="1" applyAlignment="1">
      <alignment horizontal="center" vertical="center" wrapText="1"/>
    </xf>
    <xf numFmtId="0" fontId="31" fillId="0" borderId="0" xfId="17" applyFont="1" applyFill="1" applyBorder="1" applyAlignment="1">
      <alignment horizontal="right" vertical="top"/>
    </xf>
    <xf numFmtId="0" fontId="34" fillId="0" borderId="0" xfId="17" applyFont="1" applyFill="1" applyAlignment="1">
      <alignment vertical="center"/>
    </xf>
    <xf numFmtId="0" fontId="35"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5"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8"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5" fillId="0" borderId="0" xfId="29" applyFont="1" applyFill="1" applyAlignment="1">
      <alignment horizontal="center" vertical="center"/>
    </xf>
    <xf numFmtId="176" fontId="65" fillId="0" borderId="0" xfId="29" applyNumberFormat="1" applyFont="1" applyFill="1" applyAlignment="1">
      <alignment horizontal="center" vertical="center"/>
    </xf>
    <xf numFmtId="180" fontId="65"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8" fillId="2" borderId="0" xfId="4" applyFont="1" applyFill="1" applyAlignment="1">
      <alignment horizontal="left" vertical="center"/>
    </xf>
    <xf numFmtId="0" fontId="27" fillId="2" borderId="0" xfId="29" applyFont="1" applyFill="1" applyBorder="1" applyAlignment="1">
      <alignment horizontal="right" vertical="center"/>
    </xf>
    <xf numFmtId="0" fontId="36" fillId="0" borderId="0" xfId="19"/>
    <xf numFmtId="0" fontId="0" fillId="0" borderId="0" xfId="0" applyAlignment="1"/>
    <xf numFmtId="0" fontId="74" fillId="0" borderId="0" xfId="0" applyFont="1" applyAlignment="1">
      <alignment horizontal="center" vertical="center"/>
    </xf>
    <xf numFmtId="0" fontId="71" fillId="0" borderId="0" xfId="0" applyFont="1" applyAlignment="1"/>
    <xf numFmtId="0" fontId="42" fillId="0" borderId="0" xfId="69">
      <alignment vertical="center"/>
    </xf>
    <xf numFmtId="0" fontId="38" fillId="0" borderId="0" xfId="69" applyFont="1">
      <alignment vertical="center"/>
    </xf>
    <xf numFmtId="0" fontId="75" fillId="0" borderId="0" xfId="0" applyFont="1" applyBorder="1" applyAlignment="1">
      <alignment horizontal="left" vertical="center"/>
    </xf>
    <xf numFmtId="0" fontId="76" fillId="0" borderId="0" xfId="0" applyFont="1" applyBorder="1" applyAlignment="1"/>
    <xf numFmtId="0" fontId="71" fillId="0" borderId="0" xfId="19" applyFont="1" applyBorder="1"/>
    <xf numFmtId="0" fontId="71" fillId="0" borderId="0" xfId="19" applyFont="1" applyBorder="1" applyAlignment="1">
      <alignment wrapText="1"/>
    </xf>
    <xf numFmtId="0" fontId="25" fillId="0" borderId="0" xfId="4" applyFont="1" applyFill="1" applyBorder="1" applyAlignment="1">
      <alignment horizontal="center" vertical="center"/>
    </xf>
    <xf numFmtId="0" fontId="4" fillId="2" borderId="13" xfId="4" applyFont="1" applyFill="1" applyBorder="1" applyAlignment="1">
      <alignment horizontal="center" vertical="center"/>
    </xf>
    <xf numFmtId="0" fontId="4" fillId="2" borderId="14" xfId="4" applyFont="1" applyFill="1" applyBorder="1" applyAlignment="1">
      <alignment horizontal="center" vertical="center"/>
    </xf>
    <xf numFmtId="0" fontId="4" fillId="2" borderId="13" xfId="2" applyFont="1" applyFill="1" applyBorder="1" applyAlignment="1" applyProtection="1">
      <alignment horizontal="left" vertical="center" wrapText="1"/>
      <protection locked="0"/>
    </xf>
    <xf numFmtId="0" fontId="4" fillId="2" borderId="14" xfId="2" applyFont="1" applyFill="1" applyBorder="1" applyAlignment="1" applyProtection="1">
      <alignment horizontal="left" vertical="center" wrapText="1"/>
      <protection locked="0"/>
    </xf>
    <xf numFmtId="0" fontId="18" fillId="2" borderId="13" xfId="4" applyFont="1" applyFill="1" applyBorder="1" applyAlignment="1">
      <alignment vertical="center"/>
    </xf>
    <xf numFmtId="176" fontId="27" fillId="2" borderId="14" xfId="29" applyNumberFormat="1" applyFont="1" applyFill="1" applyBorder="1" applyAlignment="1">
      <alignment horizontal="right" vertical="center"/>
    </xf>
    <xf numFmtId="178" fontId="18" fillId="2" borderId="14" xfId="4" applyNumberFormat="1" applyFont="1" applyFill="1" applyBorder="1" applyAlignment="1">
      <alignment horizontal="right" vertical="center"/>
    </xf>
    <xf numFmtId="0" fontId="27" fillId="2" borderId="14" xfId="29" applyFont="1" applyFill="1" applyBorder="1">
      <alignment vertical="center"/>
    </xf>
    <xf numFmtId="0" fontId="18" fillId="2" borderId="14" xfId="4" applyFont="1" applyFill="1" applyBorder="1" applyAlignment="1">
      <alignment vertical="center"/>
    </xf>
    <xf numFmtId="0" fontId="27" fillId="2" borderId="13" xfId="29" applyFont="1" applyFill="1" applyBorder="1">
      <alignment vertical="center"/>
    </xf>
    <xf numFmtId="0" fontId="19" fillId="2" borderId="14" xfId="4" applyFont="1" applyFill="1" applyBorder="1" applyAlignment="1">
      <alignment horizontal="right" vertical="center"/>
    </xf>
    <xf numFmtId="0" fontId="19" fillId="2" borderId="15" xfId="4" applyFont="1" applyFill="1" applyBorder="1" applyAlignment="1">
      <alignment horizontal="right" vertical="center"/>
    </xf>
    <xf numFmtId="0" fontId="18" fillId="2" borderId="13" xfId="4" applyFont="1" applyFill="1" applyBorder="1">
      <alignment vertical="center"/>
    </xf>
    <xf numFmtId="0" fontId="18" fillId="2" borderId="14" xfId="4" applyFont="1" applyFill="1" applyBorder="1">
      <alignment vertical="center"/>
    </xf>
    <xf numFmtId="0" fontId="9" fillId="2" borderId="13" xfId="4" applyFill="1" applyBorder="1">
      <alignment vertical="center"/>
    </xf>
    <xf numFmtId="0" fontId="27" fillId="2" borderId="13" xfId="17" applyFont="1" applyFill="1" applyBorder="1">
      <alignment vertical="center"/>
    </xf>
    <xf numFmtId="0" fontId="27" fillId="2" borderId="14" xfId="17" applyFont="1" applyFill="1" applyBorder="1">
      <alignment vertical="center"/>
    </xf>
    <xf numFmtId="0" fontId="9" fillId="2" borderId="12" xfId="4" applyFill="1" applyBorder="1">
      <alignment vertical="center"/>
    </xf>
    <xf numFmtId="0" fontId="27" fillId="2" borderId="16" xfId="17" applyFont="1" applyFill="1" applyBorder="1">
      <alignment vertical="center"/>
    </xf>
    <xf numFmtId="0" fontId="4" fillId="2" borderId="13" xfId="9" applyFont="1" applyFill="1" applyBorder="1" applyAlignment="1">
      <alignment horizontal="center" vertical="center"/>
    </xf>
    <xf numFmtId="0" fontId="4" fillId="2" borderId="13" xfId="9" applyFont="1" applyFill="1" applyBorder="1" applyAlignment="1">
      <alignment horizontal="left" vertical="center"/>
    </xf>
    <xf numFmtId="0" fontId="20" fillId="2" borderId="13" xfId="0" applyFont="1" applyFill="1" applyBorder="1" applyAlignment="1">
      <alignment horizontal="left" vertical="center"/>
    </xf>
    <xf numFmtId="178" fontId="18" fillId="2" borderId="14" xfId="4" applyNumberFormat="1" applyFont="1" applyFill="1" applyBorder="1" applyAlignment="1">
      <alignment vertical="center"/>
    </xf>
    <xf numFmtId="176" fontId="22" fillId="2" borderId="14" xfId="9" applyNumberFormat="1" applyFont="1" applyFill="1" applyBorder="1" applyAlignment="1">
      <alignment horizontal="right" vertical="center"/>
    </xf>
    <xf numFmtId="3" fontId="20" fillId="2" borderId="14" xfId="0" applyNumberFormat="1" applyFont="1" applyFill="1" applyBorder="1" applyAlignment="1" applyProtection="1">
      <alignment vertical="center"/>
    </xf>
    <xf numFmtId="0" fontId="20" fillId="2" borderId="14" xfId="0" applyFont="1" applyFill="1" applyBorder="1" applyAlignment="1">
      <alignment horizontal="left" vertical="center"/>
    </xf>
    <xf numFmtId="0" fontId="11" fillId="2" borderId="12" xfId="9" applyFont="1" applyFill="1" applyBorder="1"/>
    <xf numFmtId="0" fontId="20" fillId="2" borderId="16" xfId="0" applyFont="1" applyFill="1" applyBorder="1" applyAlignment="1">
      <alignment horizontal="left" vertical="center"/>
    </xf>
    <xf numFmtId="176" fontId="23" fillId="2" borderId="14" xfId="24" applyNumberFormat="1" applyFont="1" applyFill="1" applyBorder="1" applyAlignment="1">
      <alignment horizontal="right" vertical="center"/>
    </xf>
    <xf numFmtId="176" fontId="4" fillId="2" borderId="14" xfId="25" applyNumberFormat="1" applyFont="1" applyFill="1" applyBorder="1" applyAlignment="1">
      <alignment horizontal="right" vertical="center"/>
    </xf>
    <xf numFmtId="0" fontId="4" fillId="2" borderId="14" xfId="25" applyFont="1" applyFill="1" applyBorder="1" applyAlignment="1">
      <alignment horizontal="center" vertical="center"/>
    </xf>
    <xf numFmtId="0" fontId="11" fillId="2" borderId="15" xfId="24" applyFont="1" applyFill="1" applyBorder="1" applyAlignment="1"/>
    <xf numFmtId="0" fontId="4" fillId="2" borderId="13" xfId="24" applyFont="1" applyFill="1" applyBorder="1" applyAlignment="1">
      <alignment vertical="center"/>
    </xf>
    <xf numFmtId="0" fontId="23" fillId="2" borderId="14" xfId="24" applyNumberFormat="1" applyFont="1" applyFill="1" applyBorder="1" applyAlignment="1">
      <alignment horizontal="right" vertical="center"/>
    </xf>
    <xf numFmtId="179" fontId="4" fillId="2" borderId="14" xfId="24" applyNumberFormat="1" applyFont="1" applyFill="1" applyBorder="1" applyAlignment="1">
      <alignment vertical="center"/>
    </xf>
    <xf numFmtId="0" fontId="23" fillId="2" borderId="15" xfId="24" applyNumberFormat="1" applyFont="1" applyFill="1" applyBorder="1" applyAlignment="1">
      <alignment horizontal="right" vertical="center"/>
    </xf>
    <xf numFmtId="0" fontId="18" fillId="2" borderId="13" xfId="24" applyFont="1" applyFill="1" applyBorder="1">
      <alignment vertical="center"/>
    </xf>
    <xf numFmtId="176" fontId="22" fillId="2" borderId="14" xfId="26" applyNumberFormat="1" applyFont="1" applyFill="1" applyBorder="1" applyAlignment="1">
      <alignment horizontal="right" vertical="center"/>
    </xf>
    <xf numFmtId="181" fontId="24" fillId="2" borderId="14" xfId="26" applyNumberFormat="1" applyFont="1" applyFill="1" applyBorder="1" applyAlignment="1">
      <alignment horizontal="right" vertical="center"/>
    </xf>
    <xf numFmtId="0" fontId="18" fillId="2" borderId="14" xfId="24" applyFont="1" applyFill="1" applyBorder="1">
      <alignment vertical="center"/>
    </xf>
    <xf numFmtId="0" fontId="18" fillId="2" borderId="15" xfId="24" applyFont="1" applyFill="1" applyBorder="1">
      <alignment vertical="center"/>
    </xf>
    <xf numFmtId="176" fontId="11" fillId="2" borderId="14" xfId="26" applyNumberFormat="1" applyFont="1" applyFill="1" applyBorder="1" applyAlignment="1">
      <alignment horizontal="right" vertical="center"/>
    </xf>
    <xf numFmtId="176" fontId="11" fillId="2" borderId="14" xfId="26" applyNumberFormat="1" applyFont="1" applyFill="1" applyBorder="1" applyAlignment="1">
      <alignment horizontal="center" vertical="center"/>
    </xf>
    <xf numFmtId="0" fontId="9" fillId="2" borderId="13" xfId="24" applyFill="1" applyBorder="1">
      <alignment vertical="center"/>
    </xf>
    <xf numFmtId="3" fontId="20" fillId="2" borderId="14" xfId="0" applyNumberFormat="1" applyFont="1" applyFill="1" applyBorder="1" applyAlignment="1" applyProtection="1">
      <alignment horizontal="left" vertical="center" wrapText="1" indent="1"/>
    </xf>
    <xf numFmtId="0" fontId="9" fillId="2" borderId="13" xfId="24" applyFill="1" applyBorder="1" applyAlignment="1">
      <alignment vertical="center"/>
    </xf>
    <xf numFmtId="0" fontId="9" fillId="2" borderId="13" xfId="24" applyFill="1" applyBorder="1" applyAlignment="1"/>
    <xf numFmtId="176" fontId="9" fillId="2" borderId="14" xfId="24" applyNumberFormat="1" applyFill="1" applyBorder="1" applyAlignment="1">
      <alignment horizontal="center" vertical="center"/>
    </xf>
    <xf numFmtId="179" fontId="14" fillId="2" borderId="15" xfId="24" applyNumberFormat="1" applyFont="1" applyFill="1" applyBorder="1" applyAlignment="1">
      <alignment vertical="center"/>
    </xf>
    <xf numFmtId="0" fontId="4" fillId="2" borderId="14" xfId="24" applyFont="1" applyFill="1" applyBorder="1" applyAlignment="1">
      <alignment vertical="center"/>
    </xf>
    <xf numFmtId="0" fontId="9" fillId="2" borderId="12" xfId="24" applyFill="1" applyBorder="1" applyAlignment="1"/>
    <xf numFmtId="176" fontId="9" fillId="2" borderId="16" xfId="24" applyNumberFormat="1" applyFill="1" applyBorder="1" applyAlignment="1">
      <alignment horizontal="center" vertical="center"/>
    </xf>
    <xf numFmtId="176" fontId="22" fillId="2" borderId="16" xfId="26" applyNumberFormat="1" applyFont="1" applyFill="1" applyBorder="1" applyAlignment="1">
      <alignment horizontal="right" vertical="center"/>
    </xf>
    <xf numFmtId="0" fontId="11" fillId="2" borderId="11" xfId="24" applyFont="1" applyFill="1" applyBorder="1" applyAlignment="1"/>
    <xf numFmtId="0" fontId="4" fillId="0" borderId="13" xfId="29" applyFont="1" applyFill="1" applyBorder="1" applyAlignment="1">
      <alignment horizontal="center" vertical="center"/>
    </xf>
    <xf numFmtId="0" fontId="4" fillId="0" borderId="14" xfId="29" applyFont="1" applyFill="1" applyBorder="1" applyAlignment="1">
      <alignment horizontal="center" vertical="center"/>
    </xf>
    <xf numFmtId="0" fontId="4" fillId="0" borderId="13"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27" fillId="0" borderId="13" xfId="29" applyFont="1" applyFill="1" applyBorder="1">
      <alignment vertical="center"/>
    </xf>
    <xf numFmtId="0" fontId="27" fillId="0" borderId="14" xfId="29" applyFont="1" applyFill="1" applyBorder="1">
      <alignment vertical="center"/>
    </xf>
    <xf numFmtId="49" fontId="43" fillId="0" borderId="14" xfId="0" applyNumberFormat="1" applyFont="1" applyFill="1" applyBorder="1" applyAlignment="1" applyProtection="1">
      <alignment vertical="center"/>
    </xf>
    <xf numFmtId="0" fontId="9" fillId="0" borderId="13" xfId="29" applyFill="1" applyBorder="1">
      <alignment vertical="center"/>
    </xf>
    <xf numFmtId="0" fontId="27" fillId="0" borderId="12" xfId="29" applyFont="1" applyFill="1" applyBorder="1">
      <alignment vertical="center"/>
    </xf>
    <xf numFmtId="0" fontId="27" fillId="0" borderId="16" xfId="29" applyFont="1" applyFill="1" applyBorder="1">
      <alignment vertical="center"/>
    </xf>
    <xf numFmtId="176" fontId="27" fillId="0" borderId="16" xfId="29" applyNumberFormat="1" applyFont="1" applyFill="1" applyBorder="1" applyAlignment="1">
      <alignment horizontal="right" vertical="center"/>
    </xf>
    <xf numFmtId="0" fontId="4" fillId="2" borderId="17" xfId="4" applyFont="1" applyFill="1" applyBorder="1" applyAlignment="1">
      <alignment horizontal="center" vertical="center"/>
    </xf>
    <xf numFmtId="176" fontId="4" fillId="2" borderId="18" xfId="1" applyNumberFormat="1" applyFont="1" applyFill="1" applyBorder="1" applyAlignment="1" applyProtection="1">
      <alignment horizontal="center" vertical="center" wrapText="1"/>
      <protection locked="0"/>
    </xf>
    <xf numFmtId="0" fontId="4" fillId="2" borderId="18" xfId="1" applyFont="1" applyFill="1" applyBorder="1" applyAlignment="1" applyProtection="1">
      <alignment horizontal="center" vertical="center" wrapText="1"/>
      <protection locked="0"/>
    </xf>
    <xf numFmtId="0" fontId="4" fillId="2" borderId="18" xfId="4" applyFont="1" applyFill="1" applyBorder="1" applyAlignment="1">
      <alignment horizontal="center" vertical="center"/>
    </xf>
    <xf numFmtId="0" fontId="4" fillId="2" borderId="19" xfId="1" applyFont="1" applyFill="1" applyBorder="1" applyAlignment="1" applyProtection="1">
      <alignment horizontal="center" vertical="center" wrapText="1"/>
      <protection locked="0"/>
    </xf>
    <xf numFmtId="0" fontId="4" fillId="2" borderId="17" xfId="9" applyFont="1" applyFill="1" applyBorder="1" applyAlignment="1">
      <alignment horizontal="center" vertical="center"/>
    </xf>
    <xf numFmtId="0" fontId="4" fillId="2" borderId="18" xfId="9" applyFont="1" applyFill="1" applyBorder="1" applyAlignment="1">
      <alignment horizontal="center" vertical="center"/>
    </xf>
    <xf numFmtId="0" fontId="4" fillId="2" borderId="18" xfId="25" applyFont="1" applyFill="1" applyBorder="1" applyAlignment="1">
      <alignment horizontal="center" vertical="center"/>
    </xf>
    <xf numFmtId="0" fontId="4" fillId="0" borderId="17" xfId="29" applyFont="1" applyFill="1" applyBorder="1" applyAlignment="1">
      <alignment horizontal="center" vertical="center"/>
    </xf>
    <xf numFmtId="176" fontId="4" fillId="0" borderId="18" xfId="1" applyNumberFormat="1" applyFont="1" applyFill="1" applyBorder="1" applyAlignment="1" applyProtection="1">
      <alignment horizontal="center" vertical="center" wrapText="1"/>
      <protection locked="0"/>
    </xf>
    <xf numFmtId="180" fontId="4" fillId="0" borderId="18" xfId="1" applyNumberFormat="1" applyFont="1" applyFill="1" applyBorder="1" applyAlignment="1" applyProtection="1">
      <alignment horizontal="center" vertical="center" wrapText="1"/>
      <protection locked="0"/>
    </xf>
    <xf numFmtId="0" fontId="4" fillId="0" borderId="18" xfId="29" applyFont="1" applyFill="1" applyBorder="1" applyAlignment="1">
      <alignment horizontal="center" vertical="center"/>
    </xf>
    <xf numFmtId="176" fontId="77" fillId="2" borderId="16" xfId="17"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left" vertical="center"/>
    </xf>
    <xf numFmtId="179" fontId="4" fillId="2" borderId="14" xfId="0" applyNumberFormat="1" applyFont="1" applyFill="1" applyBorder="1" applyAlignment="1">
      <alignment vertical="center"/>
    </xf>
    <xf numFmtId="3" fontId="20" fillId="2" borderId="13" xfId="0" applyNumberFormat="1" applyFont="1" applyFill="1" applyBorder="1" applyAlignment="1" applyProtection="1">
      <alignment vertical="center"/>
    </xf>
    <xf numFmtId="3" fontId="20" fillId="2" borderId="13" xfId="0" applyNumberFormat="1" applyFont="1" applyFill="1" applyBorder="1" applyAlignment="1" applyProtection="1">
      <alignment vertical="center" wrapText="1"/>
    </xf>
    <xf numFmtId="176" fontId="11" fillId="2" borderId="14" xfId="0" applyNumberFormat="1" applyFont="1" applyFill="1" applyBorder="1" applyAlignment="1"/>
    <xf numFmtId="0" fontId="4" fillId="2" borderId="14" xfId="0" applyFont="1" applyFill="1" applyBorder="1" applyAlignment="1">
      <alignment horizontal="left" vertical="center"/>
    </xf>
    <xf numFmtId="0" fontId="20" fillId="2" borderId="13" xfId="17" applyFont="1" applyFill="1" applyBorder="1">
      <alignment vertical="center"/>
    </xf>
    <xf numFmtId="3" fontId="20" fillId="0" borderId="14" xfId="0" applyNumberFormat="1" applyFont="1" applyFill="1" applyBorder="1" applyAlignment="1" applyProtection="1">
      <alignment vertical="center"/>
    </xf>
    <xf numFmtId="0" fontId="20" fillId="0" borderId="14" xfId="29" applyFont="1" applyFill="1" applyBorder="1">
      <alignment vertical="center"/>
    </xf>
    <xf numFmtId="0" fontId="4" fillId="0" borderId="17" xfId="0" applyFont="1" applyFill="1" applyBorder="1" applyAlignment="1">
      <alignment horizontal="center" vertical="center"/>
    </xf>
    <xf numFmtId="176" fontId="4" fillId="0" borderId="18" xfId="0" applyNumberFormat="1" applyFont="1" applyFill="1" applyBorder="1" applyAlignment="1">
      <alignment horizontal="center"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3" xfId="25" applyFont="1" applyFill="1" applyBorder="1" applyAlignment="1">
      <alignment horizontal="center" vertical="center"/>
    </xf>
    <xf numFmtId="3" fontId="20" fillId="0" borderId="14" xfId="0" applyNumberFormat="1" applyFont="1" applyFill="1" applyBorder="1" applyAlignment="1" applyProtection="1">
      <alignment wrapText="1"/>
    </xf>
    <xf numFmtId="3" fontId="20" fillId="0" borderId="14" xfId="0" applyNumberFormat="1" applyFont="1" applyFill="1" applyBorder="1" applyAlignment="1" applyProtection="1">
      <alignment horizontal="left" wrapText="1"/>
    </xf>
    <xf numFmtId="0" fontId="18" fillId="2" borderId="13" xfId="24" applyFont="1" applyFill="1" applyBorder="1" applyAlignment="1">
      <alignment vertical="center"/>
    </xf>
    <xf numFmtId="0" fontId="21" fillId="2" borderId="13" xfId="24" applyFont="1" applyFill="1" applyBorder="1" applyAlignment="1">
      <alignment vertical="center"/>
    </xf>
    <xf numFmtId="0" fontId="18" fillId="2" borderId="13" xfId="24" applyFont="1" applyFill="1" applyBorder="1" applyAlignment="1"/>
    <xf numFmtId="0" fontId="21" fillId="2" borderId="13" xfId="24" applyFont="1" applyFill="1" applyBorder="1" applyAlignment="1"/>
    <xf numFmtId="3" fontId="20" fillId="0" borderId="14" xfId="0" applyNumberFormat="1" applyFont="1" applyFill="1" applyBorder="1" applyAlignment="1" applyProtection="1">
      <alignment horizontal="left" vertical="center" wrapText="1"/>
    </xf>
    <xf numFmtId="0" fontId="4" fillId="2" borderId="17" xfId="25" applyFont="1" applyFill="1" applyBorder="1" applyAlignment="1">
      <alignment horizontal="center" vertical="center"/>
    </xf>
    <xf numFmtId="176" fontId="4" fillId="2" borderId="19" xfId="25" applyNumberFormat="1" applyFont="1" applyFill="1" applyBorder="1" applyAlignment="1">
      <alignment horizontal="center" vertical="center"/>
    </xf>
    <xf numFmtId="182" fontId="27" fillId="2" borderId="14" xfId="30" applyNumberFormat="1" applyFont="1" applyFill="1" applyBorder="1">
      <alignment vertical="center"/>
    </xf>
    <xf numFmtId="182" fontId="78" fillId="2" borderId="14" xfId="30" applyNumberFormat="1" applyFont="1" applyFill="1" applyBorder="1">
      <alignment vertical="center"/>
    </xf>
    <xf numFmtId="179" fontId="27" fillId="2" borderId="14"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6" xfId="0" applyNumberFormat="1" applyFont="1" applyFill="1" applyBorder="1" applyAlignment="1" applyProtection="1">
      <alignment horizontal="left" vertical="center" wrapText="1"/>
    </xf>
    <xf numFmtId="182" fontId="69" fillId="2" borderId="14" xfId="30" applyNumberFormat="1" applyFont="1" applyFill="1" applyBorder="1" applyAlignment="1" applyProtection="1">
      <alignment vertical="center"/>
    </xf>
    <xf numFmtId="182" fontId="32" fillId="2" borderId="14" xfId="30" applyNumberFormat="1" applyFont="1" applyFill="1" applyBorder="1" applyAlignment="1" applyProtection="1">
      <alignment vertical="center"/>
    </xf>
    <xf numFmtId="182" fontId="20" fillId="2" borderId="14" xfId="30" applyNumberFormat="1" applyFont="1" applyFill="1" applyBorder="1" applyAlignment="1" applyProtection="1">
      <alignment vertical="center"/>
    </xf>
    <xf numFmtId="182" fontId="12" fillId="2" borderId="14" xfId="30" applyNumberFormat="1" applyFont="1" applyFill="1" applyBorder="1" applyAlignment="1">
      <alignment horizontal="right" vertical="center"/>
    </xf>
    <xf numFmtId="182" fontId="9" fillId="2" borderId="14" xfId="30" applyNumberFormat="1" applyFont="1" applyFill="1" applyBorder="1" applyAlignment="1">
      <alignment horizontal="right" vertical="center"/>
    </xf>
    <xf numFmtId="182" fontId="23" fillId="2" borderId="14" xfId="30" applyNumberFormat="1" applyFont="1" applyFill="1" applyBorder="1" applyAlignment="1">
      <alignment horizontal="right" vertical="center"/>
    </xf>
    <xf numFmtId="182" fontId="12" fillId="2" borderId="16" xfId="30" applyNumberFormat="1" applyFont="1" applyFill="1" applyBorder="1" applyAlignment="1">
      <alignment horizontal="right" vertical="center"/>
    </xf>
    <xf numFmtId="182" fontId="69" fillId="2" borderId="15" xfId="30" applyNumberFormat="1" applyFont="1" applyFill="1" applyBorder="1" applyAlignment="1" applyProtection="1">
      <alignment vertical="center"/>
    </xf>
    <xf numFmtId="182" fontId="32"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2" fontId="27" fillId="2" borderId="16" xfId="30" applyNumberFormat="1" applyFont="1" applyFill="1" applyBorder="1">
      <alignment vertical="center"/>
    </xf>
    <xf numFmtId="183" fontId="18" fillId="2" borderId="14" xfId="71" applyNumberFormat="1" applyFont="1" applyFill="1" applyBorder="1" applyAlignment="1">
      <alignment horizontal="right" vertical="center"/>
    </xf>
    <xf numFmtId="183" fontId="79" fillId="2" borderId="14" xfId="71" applyNumberFormat="1" applyFont="1" applyFill="1" applyBorder="1" applyAlignment="1">
      <alignment horizontal="right" vertical="center"/>
    </xf>
    <xf numFmtId="183" fontId="18" fillId="2" borderId="15" xfId="71" applyNumberFormat="1" applyFont="1" applyFill="1" applyBorder="1" applyAlignment="1">
      <alignment horizontal="right" vertical="center"/>
    </xf>
    <xf numFmtId="183" fontId="79" fillId="2" borderId="15" xfId="71" applyNumberFormat="1" applyFont="1" applyFill="1" applyBorder="1" applyAlignment="1">
      <alignment horizontal="right" vertical="center"/>
    </xf>
    <xf numFmtId="182" fontId="29" fillId="0" borderId="14" xfId="30" applyNumberFormat="1" applyFont="1" applyFill="1" applyBorder="1">
      <alignment vertical="center"/>
    </xf>
    <xf numFmtId="182" fontId="27" fillId="0" borderId="14" xfId="30" applyNumberFormat="1" applyFont="1" applyFill="1" applyBorder="1" applyAlignment="1">
      <alignment horizontal="right" vertical="center"/>
    </xf>
    <xf numFmtId="182" fontId="9" fillId="0" borderId="14" xfId="30" applyNumberFormat="1" applyFont="1" applyFill="1" applyBorder="1">
      <alignment vertical="center"/>
    </xf>
    <xf numFmtId="182" fontId="18" fillId="0" borderId="14" xfId="30" applyNumberFormat="1" applyFont="1" applyFill="1" applyBorder="1" applyAlignment="1">
      <alignment horizontal="right" vertical="center"/>
    </xf>
    <xf numFmtId="182" fontId="18" fillId="0" borderId="16" xfId="30" applyNumberFormat="1" applyFont="1" applyFill="1" applyBorder="1" applyAlignment="1">
      <alignment horizontal="right" vertical="center"/>
    </xf>
    <xf numFmtId="0" fontId="20" fillId="0" borderId="13" xfId="72" applyFont="1" applyFill="1" applyBorder="1" applyAlignment="1" applyProtection="1">
      <alignment vertical="center"/>
      <protection locked="0"/>
    </xf>
    <xf numFmtId="0" fontId="32" fillId="0" borderId="13" xfId="72" applyFont="1" applyFill="1" applyBorder="1" applyAlignment="1" applyProtection="1">
      <alignment vertical="center"/>
      <protection locked="0"/>
    </xf>
    <xf numFmtId="182" fontId="22" fillId="2" borderId="14" xfId="30" applyNumberFormat="1" applyFont="1" applyFill="1" applyBorder="1" applyAlignment="1">
      <alignment horizontal="right" vertical="center"/>
    </xf>
    <xf numFmtId="182" fontId="22" fillId="0" borderId="14" xfId="30" applyNumberFormat="1" applyFont="1" applyFill="1" applyBorder="1" applyAlignment="1">
      <alignment horizontal="right" vertical="center"/>
    </xf>
    <xf numFmtId="182" fontId="22" fillId="0" borderId="16" xfId="30" applyNumberFormat="1" applyFont="1" applyFill="1" applyBorder="1" applyAlignment="1">
      <alignment horizontal="right" vertical="center"/>
    </xf>
    <xf numFmtId="182" fontId="11" fillId="2" borderId="15" xfId="30" applyNumberFormat="1" applyFont="1" applyFill="1" applyBorder="1" applyAlignment="1"/>
    <xf numFmtId="182" fontId="22" fillId="2" borderId="15"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7" fillId="0" borderId="14" xfId="71" applyNumberFormat="1" applyFont="1" applyFill="1" applyBorder="1" applyAlignment="1">
      <alignment horizontal="right" vertical="center"/>
    </xf>
    <xf numFmtId="0" fontId="78" fillId="0" borderId="13" xfId="29" applyFont="1" applyFill="1" applyBorder="1">
      <alignment vertical="center"/>
    </xf>
    <xf numFmtId="182" fontId="78" fillId="0" borderId="14" xfId="30" applyNumberFormat="1" applyFont="1" applyFill="1" applyBorder="1" applyAlignment="1">
      <alignment horizontal="right" vertical="center"/>
    </xf>
    <xf numFmtId="183" fontId="78" fillId="0" borderId="14" xfId="71" applyNumberFormat="1" applyFont="1" applyFill="1" applyBorder="1" applyAlignment="1">
      <alignment horizontal="right" vertical="center"/>
    </xf>
    <xf numFmtId="0" fontId="79" fillId="2" borderId="13" xfId="4" applyFont="1" applyFill="1" applyBorder="1" applyAlignment="1">
      <alignment vertical="center"/>
    </xf>
    <xf numFmtId="0" fontId="4" fillId="0" borderId="20" xfId="13" applyFont="1" applyFill="1" applyBorder="1" applyAlignment="1">
      <alignment horizontal="center" vertical="center"/>
    </xf>
    <xf numFmtId="0" fontId="4" fillId="0" borderId="20" xfId="25" applyFont="1" applyFill="1" applyBorder="1" applyAlignment="1">
      <alignment horizontal="center" vertical="center"/>
    </xf>
    <xf numFmtId="176" fontId="4" fillId="0" borderId="21" xfId="25" applyNumberFormat="1" applyFont="1" applyFill="1" applyBorder="1" applyAlignment="1">
      <alignment horizontal="center" vertical="center"/>
    </xf>
    <xf numFmtId="0" fontId="30" fillId="0" borderId="20" xfId="18" applyFont="1" applyFill="1" applyBorder="1" applyAlignment="1">
      <alignment horizontal="center" vertical="center"/>
    </xf>
    <xf numFmtId="176" fontId="4" fillId="0" borderId="21" xfId="1" applyNumberFormat="1" applyFont="1" applyFill="1" applyBorder="1" applyAlignment="1" applyProtection="1">
      <alignment horizontal="center" vertical="center" wrapText="1"/>
      <protection locked="0"/>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61" fillId="0" borderId="0" xfId="4" applyFont="1" applyFill="1" applyAlignment="1">
      <alignment horizontal="center" vertical="center"/>
    </xf>
    <xf numFmtId="0" fontId="62" fillId="0" borderId="21" xfId="13" applyFont="1" applyFill="1" applyBorder="1" applyAlignment="1">
      <alignment horizontal="center" vertical="center"/>
    </xf>
    <xf numFmtId="0" fontId="32" fillId="0" borderId="22" xfId="0" applyNumberFormat="1" applyFont="1" applyFill="1" applyBorder="1" applyAlignment="1" applyProtection="1">
      <alignment horizontal="left" vertical="center"/>
    </xf>
    <xf numFmtId="3" fontId="20" fillId="0" borderId="23" xfId="0" applyNumberFormat="1" applyFont="1" applyFill="1" applyBorder="1" applyAlignment="1" applyProtection="1">
      <alignment horizontal="righ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0" fontId="20" fillId="0" borderId="22" xfId="0" applyNumberFormat="1" applyFont="1" applyFill="1" applyBorder="1" applyAlignment="1" applyProtection="1">
      <alignment horizontal="left" vertical="center"/>
    </xf>
    <xf numFmtId="0" fontId="32" fillId="0" borderId="26" xfId="0" applyNumberFormat="1" applyFont="1" applyFill="1" applyBorder="1" applyAlignment="1" applyProtection="1">
      <alignment horizontal="left" vertical="center"/>
    </xf>
    <xf numFmtId="3" fontId="20" fillId="0" borderId="27" xfId="0" applyNumberFormat="1" applyFont="1" applyFill="1" applyBorder="1" applyAlignment="1" applyProtection="1">
      <alignment horizontal="right" vertical="center"/>
    </xf>
    <xf numFmtId="0" fontId="44" fillId="0" borderId="0" xfId="0" applyFont="1" applyFill="1" applyAlignment="1">
      <alignment vertical="center"/>
    </xf>
    <xf numFmtId="0" fontId="20" fillId="0" borderId="26" xfId="0" applyNumberFormat="1" applyFont="1" applyFill="1" applyBorder="1" applyAlignment="1" applyProtection="1">
      <alignment horizontal="left" vertical="center"/>
    </xf>
    <xf numFmtId="3" fontId="32" fillId="0" borderId="24" xfId="0" applyNumberFormat="1" applyFont="1" applyFill="1" applyBorder="1" applyAlignment="1" applyProtection="1">
      <alignment horizontal="right" vertical="center"/>
    </xf>
    <xf numFmtId="183" fontId="29" fillId="0" borderId="14" xfId="30" applyNumberFormat="1" applyFont="1" applyFill="1" applyBorder="1" applyAlignment="1">
      <alignment horizontal="right" vertical="center"/>
    </xf>
    <xf numFmtId="183" fontId="9" fillId="0" borderId="14" xfId="29" applyNumberFormat="1" applyFill="1" applyBorder="1" applyAlignment="1">
      <alignment horizontal="right" vertical="center"/>
    </xf>
    <xf numFmtId="183" fontId="29" fillId="0" borderId="14" xfId="29" applyNumberFormat="1" applyFont="1" applyFill="1" applyBorder="1" applyAlignment="1">
      <alignment horizontal="right" vertical="center"/>
    </xf>
    <xf numFmtId="183" fontId="27" fillId="0" borderId="14" xfId="29" applyNumberFormat="1" applyFont="1" applyFill="1" applyBorder="1" applyAlignment="1">
      <alignment horizontal="right" vertical="center"/>
    </xf>
    <xf numFmtId="183" fontId="9" fillId="0" borderId="16" xfId="29" applyNumberFormat="1" applyFill="1" applyBorder="1" applyAlignment="1">
      <alignment horizontal="right" vertical="center"/>
    </xf>
    <xf numFmtId="0" fontId="9" fillId="0" borderId="0" xfId="29" applyFill="1" applyAlignment="1">
      <alignment horizontal="center" vertical="center"/>
    </xf>
    <xf numFmtId="0" fontId="4" fillId="0" borderId="28" xfId="13" applyFont="1" applyFill="1" applyBorder="1" applyAlignment="1">
      <alignment horizontal="left" vertical="center"/>
    </xf>
    <xf numFmtId="0" fontId="4" fillId="0" borderId="28" xfId="13" applyFont="1" applyFill="1" applyBorder="1" applyAlignment="1">
      <alignment horizontal="center" vertical="center"/>
    </xf>
    <xf numFmtId="0" fontId="33" fillId="0" borderId="14" xfId="0" applyFont="1" applyBorder="1" applyAlignment="1">
      <alignment vertical="center"/>
    </xf>
    <xf numFmtId="182" fontId="33" fillId="2" borderId="14" xfId="30" applyNumberFormat="1" applyFont="1" applyFill="1" applyBorder="1" applyAlignment="1">
      <alignment horizontal="right" vertical="center"/>
    </xf>
    <xf numFmtId="49" fontId="66" fillId="0" borderId="14" xfId="0" applyNumberFormat="1" applyFont="1" applyBorder="1" applyAlignment="1">
      <alignment horizontal="left" vertical="center"/>
    </xf>
    <xf numFmtId="182" fontId="67" fillId="2" borderId="14" xfId="30" applyNumberFormat="1" applyFont="1" applyFill="1" applyBorder="1" applyAlignment="1">
      <alignment horizontal="right" vertical="center"/>
    </xf>
    <xf numFmtId="49" fontId="66" fillId="0" borderId="16" xfId="0" applyNumberFormat="1" applyFont="1" applyBorder="1" applyAlignment="1">
      <alignment horizontal="left" vertical="center"/>
    </xf>
    <xf numFmtId="182" fontId="67" fillId="2" borderId="16" xfId="30" applyNumberFormat="1" applyFont="1" applyFill="1" applyBorder="1" applyAlignment="1">
      <alignment horizontal="right" vertical="center"/>
    </xf>
    <xf numFmtId="178" fontId="2" fillId="0" borderId="0" xfId="1" applyNumberFormat="1" applyFill="1" applyAlignment="1" applyProtection="1">
      <alignment vertical="center"/>
      <protection locked="0"/>
    </xf>
    <xf numFmtId="0" fontId="20" fillId="0" borderId="24" xfId="0" applyFont="1" applyFill="1" applyBorder="1" applyAlignment="1" applyProtection="1">
      <alignment horizontal="right" vertical="center"/>
    </xf>
    <xf numFmtId="176" fontId="77" fillId="2" borderId="25" xfId="17" applyNumberFormat="1" applyFont="1" applyFill="1" applyBorder="1" applyAlignment="1">
      <alignment horizontal="center" vertical="center" wrapText="1"/>
    </xf>
    <xf numFmtId="49" fontId="43" fillId="0" borderId="31" xfId="0" applyNumberFormat="1" applyFont="1" applyFill="1" applyBorder="1" applyAlignment="1" applyProtection="1">
      <alignment vertical="center"/>
    </xf>
    <xf numFmtId="49" fontId="43" fillId="0" borderId="33" xfId="0" applyNumberFormat="1" applyFont="1" applyFill="1" applyBorder="1" applyAlignment="1" applyProtection="1">
      <alignment vertical="center"/>
    </xf>
    <xf numFmtId="0" fontId="4" fillId="0" borderId="19" xfId="1" applyFont="1" applyFill="1" applyBorder="1" applyAlignment="1" applyProtection="1">
      <alignment horizontal="center" vertical="center" wrapText="1"/>
      <protection locked="0"/>
    </xf>
    <xf numFmtId="183" fontId="23" fillId="0" borderId="15" xfId="1" applyNumberFormat="1" applyFont="1" applyFill="1" applyBorder="1" applyAlignment="1" applyProtection="1">
      <alignment horizontal="right" vertical="center" wrapText="1"/>
      <protection locked="0"/>
    </xf>
    <xf numFmtId="183" fontId="29" fillId="0" borderId="15" xfId="29" applyNumberFormat="1" applyFont="1" applyFill="1" applyBorder="1" applyAlignment="1">
      <alignment horizontal="right" vertical="center"/>
    </xf>
    <xf numFmtId="183" fontId="27" fillId="0" borderId="15" xfId="29" applyNumberFormat="1" applyFont="1" applyFill="1" applyBorder="1" applyAlignment="1">
      <alignment horizontal="right" vertical="center"/>
    </xf>
    <xf numFmtId="183" fontId="9" fillId="0" borderId="15" xfId="29" applyNumberFormat="1" applyFill="1" applyBorder="1" applyAlignment="1">
      <alignment horizontal="right" vertical="center"/>
    </xf>
    <xf numFmtId="183" fontId="27" fillId="0" borderId="11" xfId="29" applyNumberFormat="1" applyFont="1" applyFill="1" applyBorder="1" applyAlignment="1">
      <alignment horizontal="right" vertical="center"/>
    </xf>
    <xf numFmtId="182" fontId="9" fillId="0" borderId="0" xfId="4" applyNumberFormat="1" applyFill="1">
      <alignment vertical="center"/>
    </xf>
    <xf numFmtId="183" fontId="18" fillId="2" borderId="14" xfId="4" applyNumberFormat="1" applyFont="1" applyFill="1" applyBorder="1" applyAlignment="1">
      <alignment horizontal="right" vertical="center"/>
    </xf>
    <xf numFmtId="183" fontId="18" fillId="2" borderId="15" xfId="4" applyNumberFormat="1" applyFont="1" applyFill="1" applyBorder="1" applyAlignment="1">
      <alignment horizontal="right" vertical="center"/>
    </xf>
    <xf numFmtId="0" fontId="18" fillId="2" borderId="16" xfId="4" applyFont="1" applyFill="1" applyBorder="1">
      <alignment vertical="center"/>
    </xf>
    <xf numFmtId="183" fontId="18" fillId="2" borderId="16" xfId="4" applyNumberFormat="1" applyFont="1" applyFill="1" applyBorder="1" applyAlignment="1">
      <alignment horizontal="right" vertical="center"/>
    </xf>
    <xf numFmtId="183" fontId="18" fillId="2" borderId="11" xfId="4" applyNumberFormat="1" applyFont="1" applyFill="1" applyBorder="1" applyAlignment="1">
      <alignment horizontal="right" vertical="center"/>
    </xf>
    <xf numFmtId="183" fontId="18" fillId="2" borderId="14" xfId="4" applyNumberFormat="1" applyFont="1" applyFill="1" applyBorder="1">
      <alignment vertical="center"/>
    </xf>
    <xf numFmtId="183" fontId="22" fillId="2" borderId="14" xfId="1" applyNumberFormat="1" applyFont="1" applyFill="1" applyBorder="1" applyAlignment="1" applyProtection="1">
      <alignment horizontal="right" vertical="center" wrapText="1"/>
      <protection locked="0"/>
    </xf>
    <xf numFmtId="183" fontId="22" fillId="2" borderId="14" xfId="71" applyNumberFormat="1" applyFont="1" applyFill="1" applyBorder="1" applyAlignment="1" applyProtection="1">
      <alignment horizontal="right" vertical="center" wrapText="1"/>
      <protection locked="0"/>
    </xf>
    <xf numFmtId="183" fontId="18" fillId="2" borderId="16" xfId="4" applyNumberFormat="1" applyFont="1" applyFill="1" applyBorder="1">
      <alignment vertical="center"/>
    </xf>
    <xf numFmtId="183" fontId="22" fillId="2" borderId="16" xfId="1" applyNumberFormat="1" applyFont="1" applyFill="1" applyBorder="1" applyAlignment="1" applyProtection="1">
      <alignment horizontal="right" vertical="center" wrapText="1"/>
      <protection locked="0"/>
    </xf>
    <xf numFmtId="183" fontId="79" fillId="2" borderId="14" xfId="4" applyNumberFormat="1" applyFont="1" applyFill="1" applyBorder="1">
      <alignment vertical="center"/>
    </xf>
    <xf numFmtId="183" fontId="69" fillId="2" borderId="14" xfId="1" applyNumberFormat="1" applyFont="1" applyFill="1" applyBorder="1" applyAlignment="1" applyProtection="1">
      <alignment horizontal="right" vertical="center" wrapText="1"/>
      <protection locked="0"/>
    </xf>
    <xf numFmtId="183" fontId="69" fillId="2" borderId="14" xfId="71" applyNumberFormat="1" applyFont="1" applyFill="1" applyBorder="1" applyAlignment="1" applyProtection="1">
      <alignment horizontal="right" vertical="center" wrapText="1"/>
      <protection locked="0"/>
    </xf>
    <xf numFmtId="183" fontId="79" fillId="2" borderId="14" xfId="4" applyNumberFormat="1" applyFont="1" applyFill="1" applyBorder="1" applyAlignment="1">
      <alignment horizontal="right" vertical="center"/>
    </xf>
    <xf numFmtId="183" fontId="69" fillId="2" borderId="15" xfId="1" applyNumberFormat="1" applyFont="1" applyFill="1" applyBorder="1" applyAlignment="1" applyProtection="1">
      <alignment horizontal="right" vertical="center" wrapText="1"/>
      <protection locked="0"/>
    </xf>
    <xf numFmtId="183" fontId="79" fillId="2" borderId="15" xfId="4" applyNumberFormat="1" applyFont="1" applyFill="1" applyBorder="1" applyAlignment="1">
      <alignment horizontal="right" vertical="center"/>
    </xf>
    <xf numFmtId="183" fontId="18" fillId="2" borderId="14" xfId="4" applyNumberFormat="1" applyFont="1" applyFill="1" applyBorder="1" applyAlignment="1">
      <alignment vertical="center"/>
    </xf>
    <xf numFmtId="183" fontId="22" fillId="2" borderId="14" xfId="9" applyNumberFormat="1" applyFont="1" applyFill="1" applyBorder="1" applyAlignment="1">
      <alignment horizontal="right" vertical="center"/>
    </xf>
    <xf numFmtId="183" fontId="22" fillId="2" borderId="14" xfId="9" applyNumberFormat="1" applyFont="1" applyFill="1" applyBorder="1" applyAlignment="1">
      <alignment horizontal="right"/>
    </xf>
    <xf numFmtId="182" fontId="80" fillId="2" borderId="14" xfId="30" applyNumberFormat="1" applyFont="1" applyFill="1" applyBorder="1">
      <alignment vertical="center"/>
    </xf>
    <xf numFmtId="0" fontId="22" fillId="2" borderId="14" xfId="9" applyFont="1" applyFill="1" applyBorder="1" applyAlignment="1">
      <alignment horizontal="center" vertical="center"/>
    </xf>
    <xf numFmtId="183" fontId="22" fillId="2" borderId="15" xfId="9" applyNumberFormat="1" applyFont="1" applyFill="1" applyBorder="1" applyAlignment="1">
      <alignment horizontal="right" vertical="center"/>
    </xf>
    <xf numFmtId="0" fontId="22" fillId="2" borderId="14" xfId="9" applyFont="1" applyFill="1" applyBorder="1" applyAlignment="1">
      <alignment horizontal="left" vertical="center"/>
    </xf>
    <xf numFmtId="182" fontId="81" fillId="2" borderId="14" xfId="30" applyNumberFormat="1" applyFont="1" applyFill="1" applyBorder="1">
      <alignment vertical="center"/>
    </xf>
    <xf numFmtId="183" fontId="22" fillId="2" borderId="14" xfId="9" applyNumberFormat="1" applyFont="1" applyFill="1" applyBorder="1"/>
    <xf numFmtId="0" fontId="81" fillId="2" borderId="14" xfId="17" applyFont="1" applyFill="1" applyBorder="1">
      <alignment vertical="center"/>
    </xf>
    <xf numFmtId="3" fontId="22" fillId="2" borderId="14" xfId="0" applyNumberFormat="1" applyFont="1" applyFill="1" applyBorder="1" applyAlignment="1" applyProtection="1">
      <alignment vertical="center"/>
    </xf>
    <xf numFmtId="0" fontId="22" fillId="2" borderId="14" xfId="0" applyFont="1" applyFill="1" applyBorder="1" applyAlignment="1">
      <alignment horizontal="left" vertical="center"/>
    </xf>
    <xf numFmtId="0" fontId="81" fillId="2" borderId="14" xfId="17" applyFont="1" applyFill="1" applyBorder="1" applyAlignment="1">
      <alignment vertical="center" wrapText="1"/>
    </xf>
    <xf numFmtId="0" fontId="22" fillId="2" borderId="16" xfId="9" applyFont="1" applyFill="1" applyBorder="1"/>
    <xf numFmtId="183" fontId="22" fillId="2" borderId="16" xfId="9" applyNumberFormat="1" applyFont="1" applyFill="1" applyBorder="1"/>
    <xf numFmtId="0" fontId="22" fillId="2" borderId="16" xfId="0" applyFont="1" applyFill="1" applyBorder="1" applyAlignment="1">
      <alignment horizontal="left" vertical="center"/>
    </xf>
    <xf numFmtId="183" fontId="69" fillId="2" borderId="14" xfId="9" applyNumberFormat="1" applyFont="1" applyFill="1" applyBorder="1" applyAlignment="1">
      <alignment horizontal="right" vertical="center"/>
    </xf>
    <xf numFmtId="183" fontId="69" fillId="2" borderId="15" xfId="9" applyNumberFormat="1" applyFont="1" applyFill="1" applyBorder="1" applyAlignment="1">
      <alignment horizontal="right" vertical="center"/>
    </xf>
    <xf numFmtId="183" fontId="22" fillId="2" borderId="15" xfId="9" applyNumberFormat="1" applyFont="1" applyFill="1" applyBorder="1" applyAlignment="1">
      <alignment vertical="center"/>
    </xf>
    <xf numFmtId="183" fontId="22" fillId="2" borderId="11" xfId="9" applyNumberFormat="1" applyFont="1" applyFill="1" applyBorder="1" applyAlignment="1">
      <alignment vertical="center"/>
    </xf>
    <xf numFmtId="41" fontId="43" fillId="0" borderId="14" xfId="0" applyNumberFormat="1" applyFont="1" applyFill="1" applyBorder="1" applyAlignment="1" applyProtection="1">
      <alignment vertical="center"/>
    </xf>
    <xf numFmtId="41" fontId="43" fillId="0" borderId="32" xfId="0" applyNumberFormat="1" applyFont="1" applyFill="1" applyBorder="1" applyAlignment="1" applyProtection="1">
      <alignment vertical="center"/>
    </xf>
    <xf numFmtId="41" fontId="45" fillId="0" borderId="14" xfId="17" applyNumberFormat="1" applyFont="1" applyFill="1" applyBorder="1" applyAlignment="1">
      <alignment vertical="center"/>
    </xf>
    <xf numFmtId="41" fontId="45" fillId="0" borderId="14" xfId="29" applyNumberFormat="1" applyFont="1" applyFill="1" applyBorder="1" applyAlignment="1">
      <alignment vertical="center"/>
    </xf>
    <xf numFmtId="41" fontId="43" fillId="0" borderId="34" xfId="0" applyNumberFormat="1" applyFont="1" applyFill="1" applyBorder="1" applyAlignment="1" applyProtection="1">
      <alignment vertical="center"/>
    </xf>
    <xf numFmtId="41" fontId="45" fillId="0" borderId="34" xfId="17" applyNumberFormat="1" applyFont="1" applyFill="1" applyBorder="1" applyAlignment="1">
      <alignment vertical="center"/>
    </xf>
    <xf numFmtId="41" fontId="43" fillId="0" borderId="35" xfId="0" applyNumberFormat="1" applyFont="1" applyFill="1" applyBorder="1" applyAlignment="1" applyProtection="1">
      <alignment vertical="center"/>
    </xf>
    <xf numFmtId="43" fontId="9" fillId="0" borderId="0" xfId="29" applyNumberFormat="1" applyFill="1">
      <alignment vertical="center"/>
    </xf>
    <xf numFmtId="0" fontId="83" fillId="0" borderId="0" xfId="1" applyFont="1" applyFill="1" applyAlignment="1" applyProtection="1">
      <alignment vertical="center"/>
      <protection locked="0"/>
    </xf>
    <xf numFmtId="49" fontId="82" fillId="0" borderId="31" xfId="0" applyNumberFormat="1" applyFont="1" applyFill="1" applyBorder="1" applyAlignment="1" applyProtection="1">
      <alignment horizontal="center" vertical="center"/>
    </xf>
    <xf numFmtId="41" fontId="82" fillId="0" borderId="14" xfId="0" applyNumberFormat="1" applyFont="1" applyFill="1" applyBorder="1" applyAlignment="1" applyProtection="1">
      <alignment horizontal="right" vertical="center"/>
    </xf>
    <xf numFmtId="41" fontId="82" fillId="0" borderId="32" xfId="0" applyNumberFormat="1" applyFont="1" applyFill="1" applyBorder="1" applyAlignment="1" applyProtection="1">
      <alignment horizontal="right" vertical="center"/>
    </xf>
    <xf numFmtId="182" fontId="27" fillId="0" borderId="14" xfId="30" applyNumberFormat="1" applyFont="1" applyFill="1" applyBorder="1">
      <alignment vertical="center"/>
    </xf>
    <xf numFmtId="0" fontId="18" fillId="0" borderId="16" xfId="4" applyFont="1" applyFill="1" applyBorder="1">
      <alignment vertical="center"/>
    </xf>
    <xf numFmtId="176" fontId="27" fillId="0" borderId="14" xfId="29" applyNumberFormat="1" applyFont="1" applyFill="1" applyBorder="1" applyAlignment="1">
      <alignment horizontal="right" vertical="center"/>
    </xf>
    <xf numFmtId="0" fontId="9" fillId="0" borderId="0" xfId="4" applyNumberFormat="1" applyFill="1">
      <alignment vertical="center"/>
    </xf>
    <xf numFmtId="0" fontId="73" fillId="0" borderId="0" xfId="69" applyFont="1" applyAlignment="1">
      <alignment horizontal="center" vertical="center" wrapText="1"/>
    </xf>
    <xf numFmtId="0" fontId="73" fillId="0" borderId="0" xfId="69" applyFont="1" applyAlignment="1">
      <alignment horizontal="center" vertical="center"/>
    </xf>
    <xf numFmtId="57" fontId="72" fillId="0" borderId="0" xfId="69" applyNumberFormat="1" applyFont="1" applyAlignment="1">
      <alignment horizontal="center" vertical="center"/>
    </xf>
    <xf numFmtId="0" fontId="72" fillId="0" borderId="0" xfId="69" applyFont="1" applyAlignment="1">
      <alignment horizontal="center" vertical="center"/>
    </xf>
    <xf numFmtId="0" fontId="39" fillId="0" borderId="0" xfId="4" applyFont="1" applyFill="1" applyAlignment="1">
      <alignment horizontal="center" vertical="center"/>
    </xf>
    <xf numFmtId="0" fontId="38" fillId="0" borderId="0" xfId="4" applyFont="1" applyFill="1" applyAlignment="1">
      <alignment horizontal="left" vertical="center"/>
    </xf>
    <xf numFmtId="0" fontId="18" fillId="2" borderId="1" xfId="4" applyFont="1" applyFill="1" applyBorder="1" applyAlignment="1">
      <alignment horizontal="left" vertical="center" wrapText="1"/>
    </xf>
    <xf numFmtId="0" fontId="37"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7"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8" fillId="2" borderId="0" xfId="4" applyFont="1" applyFill="1" applyAlignment="1">
      <alignment horizontal="left" vertical="center"/>
    </xf>
    <xf numFmtId="0" fontId="63" fillId="0" borderId="0" xfId="4" applyFont="1" applyFill="1" applyAlignment="1">
      <alignment horizontal="left" vertical="center"/>
    </xf>
    <xf numFmtId="0" fontId="40"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0" xfId="29" applyFont="1" applyFill="1" applyBorder="1" applyAlignment="1">
      <alignment horizontal="left" vertical="center" wrapText="1"/>
    </xf>
    <xf numFmtId="0" fontId="26" fillId="0" borderId="0" xfId="17" applyFill="1" applyBorder="1" applyAlignment="1">
      <alignment horizontal="right" vertical="center"/>
    </xf>
    <xf numFmtId="0" fontId="67" fillId="0" borderId="0"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7" fillId="2" borderId="29" xfId="17" applyFont="1" applyFill="1" applyBorder="1" applyAlignment="1">
      <alignment horizontal="center" vertical="center" wrapText="1"/>
    </xf>
    <xf numFmtId="0" fontId="77" fillId="2" borderId="30" xfId="17" applyFont="1" applyFill="1" applyBorder="1" applyAlignment="1">
      <alignment horizontal="center" vertical="center" wrapText="1"/>
    </xf>
    <xf numFmtId="176" fontId="77" fillId="2" borderId="18" xfId="17" applyNumberFormat="1" applyFont="1" applyFill="1" applyBorder="1" applyAlignment="1">
      <alignment horizontal="center" vertical="center" wrapText="1"/>
    </xf>
    <xf numFmtId="176" fontId="77" fillId="2" borderId="21" xfId="17" applyNumberFormat="1" applyFont="1" applyFill="1" applyBorder="1" applyAlignment="1">
      <alignment horizontal="center" vertical="center" wrapText="1"/>
    </xf>
    <xf numFmtId="0" fontId="26" fillId="2" borderId="0" xfId="17" applyFill="1" applyBorder="1" applyAlignment="1">
      <alignment horizontal="center" vertical="center"/>
    </xf>
    <xf numFmtId="0" fontId="70"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E28" sqref="E28"/>
    </sheetView>
  </sheetViews>
  <sheetFormatPr defaultColWidth="10" defaultRowHeight="13.5"/>
  <cols>
    <col min="1" max="16384" width="10" style="68"/>
  </cols>
  <sheetData>
    <row r="1" spans="1:9" ht="18.75">
      <c r="A1" s="69"/>
    </row>
    <row r="11" spans="1:9" ht="87.75" customHeight="1">
      <c r="A11" s="322" t="s">
        <v>424</v>
      </c>
      <c r="B11" s="323"/>
      <c r="C11" s="323"/>
      <c r="D11" s="323"/>
      <c r="E11" s="323"/>
      <c r="F11" s="323"/>
      <c r="G11" s="323"/>
      <c r="H11" s="323"/>
      <c r="I11" s="323"/>
    </row>
    <row r="43" spans="1:9" ht="30" customHeight="1">
      <c r="A43" s="324">
        <v>44562</v>
      </c>
      <c r="B43" s="325"/>
      <c r="C43" s="325"/>
      <c r="D43" s="325"/>
      <c r="E43" s="325"/>
      <c r="F43" s="325"/>
      <c r="G43" s="325"/>
      <c r="H43" s="325"/>
      <c r="I43" s="325"/>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G32"/>
  <sheetViews>
    <sheetView showZeros="0" zoomScale="115" zoomScaleNormal="115" workbookViewId="0">
      <selection activeCell="C19" sqref="C19:D19"/>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27" t="s">
        <v>244</v>
      </c>
      <c r="B1" s="327"/>
      <c r="C1" s="327"/>
      <c r="D1" s="327"/>
    </row>
    <row r="2" spans="1:4" ht="29.25" customHeight="1">
      <c r="A2" s="329" t="s">
        <v>398</v>
      </c>
      <c r="B2" s="329"/>
      <c r="C2" s="329"/>
      <c r="D2" s="329"/>
    </row>
    <row r="3" spans="1:4" ht="18" customHeight="1">
      <c r="A3" s="351" t="s">
        <v>229</v>
      </c>
      <c r="B3" s="351"/>
      <c r="C3" s="351"/>
      <c r="D3" s="351"/>
    </row>
    <row r="4" spans="1:4" ht="21" customHeight="1" thickBot="1">
      <c r="A4" s="350"/>
      <c r="B4" s="350"/>
      <c r="C4" s="350"/>
      <c r="D4" s="57" t="s">
        <v>52</v>
      </c>
    </row>
    <row r="5" spans="1:4" s="5" customFormat="1" ht="24" customHeight="1">
      <c r="A5" s="346" t="s">
        <v>33</v>
      </c>
      <c r="B5" s="348" t="s">
        <v>238</v>
      </c>
      <c r="C5" s="348"/>
      <c r="D5" s="349"/>
    </row>
    <row r="6" spans="1:4" s="5" customFormat="1" ht="24" customHeight="1">
      <c r="A6" s="347"/>
      <c r="B6" s="152" t="s">
        <v>51</v>
      </c>
      <c r="C6" s="152" t="s">
        <v>50</v>
      </c>
      <c r="D6" s="260" t="s">
        <v>49</v>
      </c>
    </row>
    <row r="7" spans="1:4" s="314" customFormat="1" ht="20.100000000000001" customHeight="1">
      <c r="A7" s="315" t="s">
        <v>425</v>
      </c>
      <c r="B7" s="316">
        <f>C7+D7</f>
        <v>3570</v>
      </c>
      <c r="C7" s="316">
        <f>SUM(C8:C31)</f>
        <v>2817</v>
      </c>
      <c r="D7" s="317">
        <f>SUM(D8:D31)</f>
        <v>753</v>
      </c>
    </row>
    <row r="8" spans="1:4" ht="20.100000000000001" customHeight="1">
      <c r="A8" s="261" t="s">
        <v>87</v>
      </c>
      <c r="B8" s="306">
        <f>C8+D8</f>
        <v>1226</v>
      </c>
      <c r="C8" s="306">
        <v>1118</v>
      </c>
      <c r="D8" s="307">
        <v>108</v>
      </c>
    </row>
    <row r="9" spans="1:4" ht="20.100000000000001" customHeight="1">
      <c r="A9" s="261" t="s">
        <v>88</v>
      </c>
      <c r="B9" s="306"/>
      <c r="C9" s="306"/>
      <c r="D9" s="307"/>
    </row>
    <row r="10" spans="1:4" ht="20.100000000000001" customHeight="1">
      <c r="A10" s="261" t="s">
        <v>89</v>
      </c>
      <c r="B10" s="306"/>
      <c r="C10" s="306"/>
      <c r="D10" s="307"/>
    </row>
    <row r="11" spans="1:4" ht="20.100000000000001" customHeight="1">
      <c r="A11" s="261" t="s">
        <v>90</v>
      </c>
      <c r="B11" s="306"/>
      <c r="C11" s="306"/>
      <c r="D11" s="307"/>
    </row>
    <row r="12" spans="1:4" ht="20.100000000000001" customHeight="1">
      <c r="A12" s="261" t="s">
        <v>91</v>
      </c>
      <c r="B12" s="306"/>
      <c r="C12" s="306"/>
      <c r="D12" s="307"/>
    </row>
    <row r="13" spans="1:4" ht="20.100000000000001" customHeight="1">
      <c r="A13" s="261" t="s">
        <v>66</v>
      </c>
      <c r="B13" s="306"/>
      <c r="C13" s="306"/>
      <c r="D13" s="307"/>
    </row>
    <row r="14" spans="1:4" ht="20.100000000000001" customHeight="1">
      <c r="A14" s="261" t="s">
        <v>191</v>
      </c>
      <c r="B14" s="306">
        <f t="shared" ref="B14:B19" si="0">C14+D14</f>
        <v>71</v>
      </c>
      <c r="C14" s="306">
        <v>71</v>
      </c>
      <c r="D14" s="307"/>
    </row>
    <row r="15" spans="1:4" ht="20.100000000000001" customHeight="1">
      <c r="A15" s="261" t="s">
        <v>92</v>
      </c>
      <c r="B15" s="306">
        <f t="shared" si="0"/>
        <v>596</v>
      </c>
      <c r="C15" s="306">
        <v>596</v>
      </c>
      <c r="D15" s="307"/>
    </row>
    <row r="16" spans="1:4" ht="20.100000000000001" customHeight="1">
      <c r="A16" s="261" t="s">
        <v>93</v>
      </c>
      <c r="B16" s="306">
        <f t="shared" si="0"/>
        <v>123</v>
      </c>
      <c r="C16" s="306">
        <v>123</v>
      </c>
      <c r="D16" s="307"/>
    </row>
    <row r="17" spans="1:7" ht="20.100000000000001" customHeight="1">
      <c r="A17" s="261" t="s">
        <v>94</v>
      </c>
      <c r="B17" s="306">
        <f t="shared" si="0"/>
        <v>133</v>
      </c>
      <c r="C17" s="306">
        <v>133</v>
      </c>
      <c r="D17" s="307"/>
    </row>
    <row r="18" spans="1:7" ht="20.100000000000001" customHeight="1">
      <c r="A18" s="261" t="s">
        <v>95</v>
      </c>
      <c r="B18" s="306">
        <f t="shared" si="0"/>
        <v>107</v>
      </c>
      <c r="C18" s="306">
        <v>107</v>
      </c>
      <c r="D18" s="307"/>
    </row>
    <row r="19" spans="1:7" ht="20.100000000000001" customHeight="1">
      <c r="A19" s="261" t="s">
        <v>96</v>
      </c>
      <c r="B19" s="306">
        <f t="shared" si="0"/>
        <v>1110</v>
      </c>
      <c r="C19" s="306">
        <v>545</v>
      </c>
      <c r="D19" s="307">
        <v>565</v>
      </c>
      <c r="E19" s="3"/>
      <c r="F19" s="258"/>
      <c r="G19" s="258"/>
    </row>
    <row r="20" spans="1:7" ht="20.100000000000001" customHeight="1">
      <c r="A20" s="261" t="s">
        <v>97</v>
      </c>
      <c r="B20" s="306"/>
      <c r="C20" s="306"/>
      <c r="D20" s="307"/>
    </row>
    <row r="21" spans="1:7" ht="20.100000000000001" customHeight="1">
      <c r="A21" s="261" t="s">
        <v>194</v>
      </c>
      <c r="B21" s="306"/>
      <c r="C21" s="306"/>
      <c r="D21" s="307"/>
    </row>
    <row r="22" spans="1:7" ht="20.100000000000001" customHeight="1">
      <c r="A22" s="261" t="s">
        <v>98</v>
      </c>
      <c r="B22" s="306"/>
      <c r="C22" s="306"/>
      <c r="D22" s="307"/>
    </row>
    <row r="23" spans="1:7" ht="20.100000000000001" customHeight="1">
      <c r="A23" s="261" t="s">
        <v>67</v>
      </c>
      <c r="B23" s="306"/>
      <c r="C23" s="306"/>
      <c r="D23" s="307"/>
    </row>
    <row r="24" spans="1:7" ht="20.100000000000001" customHeight="1">
      <c r="A24" s="261" t="s">
        <v>99</v>
      </c>
      <c r="B24" s="306"/>
      <c r="C24" s="308"/>
      <c r="D24" s="307"/>
    </row>
    <row r="25" spans="1:7" ht="20.100000000000001" customHeight="1">
      <c r="A25" s="261" t="s">
        <v>100</v>
      </c>
      <c r="B25" s="306"/>
      <c r="C25" s="306"/>
      <c r="D25" s="307"/>
    </row>
    <row r="26" spans="1:7" ht="20.100000000000001" customHeight="1">
      <c r="A26" s="261" t="s">
        <v>101</v>
      </c>
      <c r="B26" s="306">
        <f t="shared" ref="B26" si="1">C26+D26</f>
        <v>124</v>
      </c>
      <c r="C26" s="306">
        <v>124</v>
      </c>
      <c r="D26" s="307"/>
    </row>
    <row r="27" spans="1:7" ht="20.100000000000001" customHeight="1">
      <c r="A27" s="261" t="s">
        <v>102</v>
      </c>
      <c r="B27" s="306"/>
      <c r="C27" s="306"/>
      <c r="D27" s="307"/>
    </row>
    <row r="28" spans="1:7" ht="20.100000000000001" customHeight="1">
      <c r="A28" s="261" t="s">
        <v>103</v>
      </c>
      <c r="B28" s="306">
        <f t="shared" ref="B28" si="2">C28+D28</f>
        <v>80</v>
      </c>
      <c r="C28" s="306"/>
      <c r="D28" s="307">
        <v>80</v>
      </c>
    </row>
    <row r="29" spans="1:7" ht="20.100000000000001" customHeight="1">
      <c r="A29" s="261" t="s">
        <v>104</v>
      </c>
      <c r="B29" s="306"/>
      <c r="C29" s="309"/>
      <c r="D29" s="307"/>
    </row>
    <row r="30" spans="1:7" ht="20.100000000000001" customHeight="1">
      <c r="A30" s="261" t="s">
        <v>105</v>
      </c>
      <c r="B30" s="306"/>
      <c r="C30" s="308"/>
      <c r="D30" s="307"/>
    </row>
    <row r="31" spans="1:7" ht="20.100000000000001" customHeight="1" thickBot="1">
      <c r="A31" s="262" t="s">
        <v>132</v>
      </c>
      <c r="B31" s="310"/>
      <c r="C31" s="311"/>
      <c r="D31" s="312"/>
    </row>
    <row r="32" spans="1:7" ht="52.5" customHeight="1">
      <c r="A32" s="344" t="s">
        <v>294</v>
      </c>
      <c r="B32" s="345"/>
      <c r="C32" s="345"/>
      <c r="D32" s="345"/>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26"/>
  <sheetViews>
    <sheetView workbookViewId="0">
      <selection activeCell="B18" sqref="B17:B18"/>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27" t="s">
        <v>245</v>
      </c>
      <c r="B1" s="327"/>
    </row>
    <row r="2" spans="1:2" s="2" customFormat="1" ht="30.75" customHeight="1">
      <c r="A2" s="329" t="s">
        <v>399</v>
      </c>
      <c r="B2" s="329"/>
    </row>
    <row r="3" spans="1:2" s="2" customFormat="1" ht="21" customHeight="1">
      <c r="A3" s="352" t="s">
        <v>46</v>
      </c>
      <c r="B3" s="352"/>
    </row>
    <row r="4" spans="1:2" ht="21.95" customHeight="1">
      <c r="A4" s="6"/>
      <c r="B4" s="34" t="s">
        <v>198</v>
      </c>
    </row>
    <row r="5" spans="1:2" ht="24" customHeight="1">
      <c r="A5" s="250" t="s">
        <v>368</v>
      </c>
      <c r="B5" s="251" t="s">
        <v>369</v>
      </c>
    </row>
    <row r="6" spans="1:2" ht="24" customHeight="1">
      <c r="A6" s="252" t="s">
        <v>370</v>
      </c>
      <c r="B6" s="253">
        <f>B7+B12+B21+B24</f>
        <v>2817</v>
      </c>
    </row>
    <row r="7" spans="1:2" ht="21.75" customHeight="1">
      <c r="A7" s="254" t="s">
        <v>376</v>
      </c>
      <c r="B7" s="255">
        <f>SUM(B8:B11)</f>
        <v>987</v>
      </c>
    </row>
    <row r="8" spans="1:2" ht="21.75" customHeight="1">
      <c r="A8" s="254" t="s">
        <v>377</v>
      </c>
      <c r="B8" s="255">
        <v>757</v>
      </c>
    </row>
    <row r="9" spans="1:2" ht="21.75" customHeight="1">
      <c r="A9" s="254" t="s">
        <v>381</v>
      </c>
      <c r="B9" s="255">
        <v>162</v>
      </c>
    </row>
    <row r="10" spans="1:2" ht="21.75" customHeight="1">
      <c r="A10" s="254" t="s">
        <v>362</v>
      </c>
      <c r="B10" s="255">
        <v>54</v>
      </c>
    </row>
    <row r="11" spans="1:2" ht="21.75" customHeight="1">
      <c r="A11" s="254" t="s">
        <v>382</v>
      </c>
      <c r="B11" s="255">
        <v>14</v>
      </c>
    </row>
    <row r="12" spans="1:2" ht="21.75" customHeight="1">
      <c r="A12" s="254" t="s">
        <v>378</v>
      </c>
      <c r="B12" s="255">
        <f>SUM(B13:B20)</f>
        <v>347</v>
      </c>
    </row>
    <row r="13" spans="1:2" ht="21.75" customHeight="1">
      <c r="A13" s="254" t="s">
        <v>383</v>
      </c>
      <c r="B13" s="255">
        <v>251</v>
      </c>
    </row>
    <row r="14" spans="1:2" ht="21.75" customHeight="1">
      <c r="A14" s="254" t="s">
        <v>384</v>
      </c>
      <c r="B14" s="255">
        <v>8</v>
      </c>
    </row>
    <row r="15" spans="1:2" ht="21.75" customHeight="1">
      <c r="A15" s="254" t="s">
        <v>385</v>
      </c>
      <c r="B15" s="255">
        <v>12</v>
      </c>
    </row>
    <row r="16" spans="1:2" ht="21.75" customHeight="1">
      <c r="A16" s="254" t="s">
        <v>386</v>
      </c>
      <c r="B16" s="255">
        <v>6</v>
      </c>
    </row>
    <row r="17" spans="1:2" ht="21.75" customHeight="1">
      <c r="A17" s="254" t="s">
        <v>387</v>
      </c>
      <c r="B17" s="255">
        <v>1</v>
      </c>
    </row>
    <row r="18" spans="1:2" ht="21.75" customHeight="1">
      <c r="A18" s="254" t="s">
        <v>394</v>
      </c>
      <c r="B18" s="255">
        <v>20</v>
      </c>
    </row>
    <row r="19" spans="1:2" ht="21.75" customHeight="1">
      <c r="A19" s="254" t="s">
        <v>388</v>
      </c>
      <c r="B19" s="255">
        <v>10</v>
      </c>
    </row>
    <row r="20" spans="1:2" ht="21.75" customHeight="1">
      <c r="A20" s="254" t="s">
        <v>389</v>
      </c>
      <c r="B20" s="255">
        <v>39</v>
      </c>
    </row>
    <row r="21" spans="1:2" ht="21.75" customHeight="1">
      <c r="A21" s="254" t="s">
        <v>379</v>
      </c>
      <c r="B21" s="255">
        <f>SUM(B22:B23)</f>
        <v>1342</v>
      </c>
    </row>
    <row r="22" spans="1:2" ht="21.75" customHeight="1">
      <c r="A22" s="254" t="s">
        <v>390</v>
      </c>
      <c r="B22" s="255">
        <v>1284</v>
      </c>
    </row>
    <row r="23" spans="1:2" ht="21.75" customHeight="1">
      <c r="A23" s="254" t="s">
        <v>391</v>
      </c>
      <c r="B23" s="255">
        <v>58</v>
      </c>
    </row>
    <row r="24" spans="1:2" ht="21.75" customHeight="1">
      <c r="A24" s="254" t="s">
        <v>380</v>
      </c>
      <c r="B24" s="255">
        <f>SUM(B25:B26)</f>
        <v>141</v>
      </c>
    </row>
    <row r="25" spans="1:2" ht="21.75" customHeight="1">
      <c r="A25" s="254" t="s">
        <v>392</v>
      </c>
      <c r="B25" s="255">
        <v>130</v>
      </c>
    </row>
    <row r="26" spans="1:2" ht="21.75" customHeight="1">
      <c r="A26" s="256" t="s">
        <v>393</v>
      </c>
      <c r="B26" s="257">
        <v>11</v>
      </c>
    </row>
  </sheetData>
  <autoFilter ref="A5:B26"/>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F28" sqref="F28"/>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27" t="s">
        <v>246</v>
      </c>
      <c r="B1" s="327"/>
      <c r="C1" s="327"/>
      <c r="D1" s="327"/>
    </row>
    <row r="2" spans="1:5" ht="29.25" customHeight="1">
      <c r="A2" s="329" t="s">
        <v>280</v>
      </c>
      <c r="B2" s="329"/>
      <c r="C2" s="329"/>
      <c r="D2" s="329"/>
    </row>
    <row r="3" spans="1:5" ht="20.100000000000001" customHeight="1" thickBot="1">
      <c r="A3" s="354"/>
      <c r="B3" s="354"/>
      <c r="C3" s="354"/>
      <c r="D3" s="12" t="s">
        <v>32</v>
      </c>
    </row>
    <row r="4" spans="1:5" ht="24" customHeight="1">
      <c r="A4" s="164" t="s">
        <v>40</v>
      </c>
      <c r="B4" s="165" t="s">
        <v>35</v>
      </c>
      <c r="C4" s="166" t="s">
        <v>36</v>
      </c>
      <c r="D4" s="167" t="s">
        <v>45</v>
      </c>
    </row>
    <row r="5" spans="1:5" ht="24" customHeight="1">
      <c r="A5" s="153" t="s">
        <v>37</v>
      </c>
      <c r="B5" s="191">
        <f>B6+B18</f>
        <v>0</v>
      </c>
      <c r="C5" s="154" t="s">
        <v>37</v>
      </c>
      <c r="D5" s="198">
        <f>D6+D18</f>
        <v>0</v>
      </c>
      <c r="E5" s="8"/>
    </row>
    <row r="6" spans="1:5" ht="24" customHeight="1">
      <c r="A6" s="155" t="s">
        <v>38</v>
      </c>
      <c r="B6" s="191"/>
      <c r="C6" s="156" t="s">
        <v>39</v>
      </c>
      <c r="D6" s="198"/>
      <c r="E6" s="8"/>
    </row>
    <row r="7" spans="1:5" ht="20.100000000000001" customHeight="1">
      <c r="A7" s="157" t="s">
        <v>134</v>
      </c>
      <c r="B7" s="188"/>
      <c r="C7" s="99" t="s">
        <v>202</v>
      </c>
      <c r="D7" s="195"/>
    </row>
    <row r="8" spans="1:5" ht="20.100000000000001" customHeight="1">
      <c r="A8" s="157" t="s">
        <v>135</v>
      </c>
      <c r="B8" s="188"/>
      <c r="C8" s="99" t="s">
        <v>61</v>
      </c>
      <c r="D8" s="195"/>
    </row>
    <row r="9" spans="1:5" ht="20.100000000000001" customHeight="1">
      <c r="A9" s="157" t="s">
        <v>136</v>
      </c>
      <c r="B9" s="188"/>
      <c r="C9" s="99" t="s">
        <v>62</v>
      </c>
      <c r="D9" s="195"/>
    </row>
    <row r="10" spans="1:5" ht="20.100000000000001" customHeight="1">
      <c r="A10" s="157" t="s">
        <v>137</v>
      </c>
      <c r="B10" s="188"/>
      <c r="C10" s="99" t="s">
        <v>63</v>
      </c>
      <c r="D10" s="195"/>
    </row>
    <row r="11" spans="1:5" ht="20.100000000000001" customHeight="1">
      <c r="A11" s="157" t="s">
        <v>138</v>
      </c>
      <c r="B11" s="188"/>
      <c r="C11" s="99" t="s">
        <v>64</v>
      </c>
      <c r="D11" s="195"/>
    </row>
    <row r="12" spans="1:5" ht="20.100000000000001" customHeight="1">
      <c r="A12" s="157" t="s">
        <v>139</v>
      </c>
      <c r="B12" s="188"/>
      <c r="C12" s="99" t="s">
        <v>371</v>
      </c>
      <c r="D12" s="195"/>
    </row>
    <row r="13" spans="1:5" ht="20.100000000000001" customHeight="1">
      <c r="A13" s="157" t="s">
        <v>140</v>
      </c>
      <c r="B13" s="188"/>
      <c r="C13" s="99" t="s">
        <v>372</v>
      </c>
      <c r="D13" s="195"/>
    </row>
    <row r="14" spans="1:5" ht="20.100000000000001" customHeight="1">
      <c r="A14" s="157" t="s">
        <v>141</v>
      </c>
      <c r="B14" s="188"/>
      <c r="C14" s="99" t="s">
        <v>373</v>
      </c>
      <c r="D14" s="195"/>
    </row>
    <row r="15" spans="1:5" ht="20.100000000000001" customHeight="1">
      <c r="A15" s="157" t="s">
        <v>142</v>
      </c>
      <c r="B15" s="188"/>
      <c r="C15" s="99"/>
      <c r="D15" s="195"/>
    </row>
    <row r="16" spans="1:5" ht="20.100000000000001" customHeight="1">
      <c r="A16" s="158" t="s">
        <v>143</v>
      </c>
      <c r="B16" s="188"/>
      <c r="C16" s="99"/>
      <c r="D16" s="195"/>
    </row>
    <row r="17" spans="1:4" ht="20.100000000000001" customHeight="1">
      <c r="A17" s="157" t="s">
        <v>195</v>
      </c>
      <c r="B17" s="188"/>
      <c r="C17" s="159"/>
      <c r="D17" s="217"/>
    </row>
    <row r="18" spans="1:4" ht="20.100000000000001" customHeight="1">
      <c r="A18" s="155" t="s">
        <v>30</v>
      </c>
      <c r="B18" s="191">
        <f>B19+B20+B21+B24</f>
        <v>0</v>
      </c>
      <c r="C18" s="160" t="s">
        <v>31</v>
      </c>
      <c r="D18" s="198">
        <f>SUM(D19:D23)</f>
        <v>0</v>
      </c>
    </row>
    <row r="19" spans="1:4" ht="20.100000000000001" customHeight="1">
      <c r="A19" s="157" t="s">
        <v>375</v>
      </c>
      <c r="B19" s="214"/>
      <c r="C19" s="99" t="s">
        <v>260</v>
      </c>
      <c r="D19" s="218"/>
    </row>
    <row r="20" spans="1:4" ht="20.100000000000001" customHeight="1">
      <c r="A20" s="157" t="s">
        <v>363</v>
      </c>
      <c r="B20" s="214"/>
      <c r="C20" s="99" t="s">
        <v>65</v>
      </c>
      <c r="D20" s="218"/>
    </row>
    <row r="21" spans="1:4" ht="20.100000000000001" customHeight="1">
      <c r="A21" s="90" t="s">
        <v>258</v>
      </c>
      <c r="B21" s="214"/>
      <c r="C21" s="162" t="s">
        <v>180</v>
      </c>
      <c r="D21" s="218"/>
    </row>
    <row r="22" spans="1:4" ht="20.100000000000001" customHeight="1">
      <c r="A22" s="161" t="s">
        <v>197</v>
      </c>
      <c r="B22" s="214"/>
      <c r="C22" s="163"/>
      <c r="D22" s="218"/>
    </row>
    <row r="23" spans="1:4" ht="20.100000000000001" customHeight="1">
      <c r="A23" s="133" t="s">
        <v>189</v>
      </c>
      <c r="B23" s="215"/>
      <c r="C23" s="163"/>
      <c r="D23" s="218"/>
    </row>
    <row r="24" spans="1:4" ht="20.100000000000001" customHeight="1">
      <c r="A24" s="137" t="s">
        <v>259</v>
      </c>
      <c r="B24" s="216"/>
      <c r="C24" s="138"/>
      <c r="D24" s="219"/>
    </row>
    <row r="25" spans="1:4" ht="35.1" customHeight="1">
      <c r="A25" s="353" t="s">
        <v>220</v>
      </c>
      <c r="B25" s="353"/>
      <c r="C25" s="353"/>
      <c r="D25" s="353"/>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5"/>
  <sheetViews>
    <sheetView workbookViewId="0">
      <selection activeCell="C17" sqref="C17"/>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27" t="s">
        <v>247</v>
      </c>
      <c r="B1" s="327"/>
    </row>
    <row r="2" spans="1:4" ht="35.25" customHeight="1">
      <c r="A2" s="329" t="s">
        <v>400</v>
      </c>
      <c r="B2" s="329"/>
      <c r="D2" s="29"/>
    </row>
    <row r="3" spans="1:4" ht="20.100000000000001" customHeight="1" thickBot="1">
      <c r="A3" s="168"/>
      <c r="B3" s="12" t="s">
        <v>32</v>
      </c>
    </row>
    <row r="4" spans="1:4" ht="24" customHeight="1">
      <c r="A4" s="230" t="s">
        <v>36</v>
      </c>
      <c r="B4" s="231" t="s">
        <v>144</v>
      </c>
    </row>
    <row r="5" spans="1:4" ht="21.75" customHeight="1" thickBot="1">
      <c r="A5" s="239" t="s">
        <v>364</v>
      </c>
      <c r="B5" s="240">
        <v>0</v>
      </c>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D15" sqref="D15"/>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35" t="s">
        <v>228</v>
      </c>
      <c r="B1" s="335"/>
      <c r="C1" s="47"/>
      <c r="D1" s="48"/>
    </row>
    <row r="2" spans="1:6" ht="30" customHeight="1">
      <c r="A2" s="332" t="s">
        <v>401</v>
      </c>
      <c r="B2" s="332"/>
      <c r="C2" s="332"/>
      <c r="D2" s="332"/>
    </row>
    <row r="3" spans="1:6" s="24" customFormat="1" ht="21.95" customHeight="1" thickBot="1">
      <c r="A3" s="58"/>
      <c r="B3" s="59"/>
      <c r="C3" s="60"/>
      <c r="D3" s="61" t="s">
        <v>32</v>
      </c>
    </row>
    <row r="4" spans="1:6" s="24" customFormat="1" ht="24" customHeight="1">
      <c r="A4" s="177" t="s">
        <v>40</v>
      </c>
      <c r="B4" s="147" t="s">
        <v>82</v>
      </c>
      <c r="C4" s="147" t="s">
        <v>36</v>
      </c>
      <c r="D4" s="178" t="s">
        <v>29</v>
      </c>
    </row>
    <row r="5" spans="1:6" s="24" customFormat="1" ht="24" customHeight="1">
      <c r="A5" s="169" t="s">
        <v>37</v>
      </c>
      <c r="B5" s="186">
        <f>B6+B19</f>
        <v>0</v>
      </c>
      <c r="C5" s="105" t="s">
        <v>155</v>
      </c>
      <c r="D5" s="193">
        <f>B5</f>
        <v>0</v>
      </c>
      <c r="E5" s="27"/>
    </row>
    <row r="6" spans="1:6" s="24" customFormat="1" ht="24" customHeight="1">
      <c r="A6" s="107" t="s">
        <v>38</v>
      </c>
      <c r="B6" s="187">
        <f>SUM(B7:B10)</f>
        <v>0</v>
      </c>
      <c r="C6" s="109" t="s">
        <v>156</v>
      </c>
      <c r="D6" s="194">
        <f>D7+D11+D14+D17</f>
        <v>0</v>
      </c>
      <c r="E6" s="27"/>
    </row>
    <row r="7" spans="1:6" s="24" customFormat="1" ht="20.100000000000001" customHeight="1">
      <c r="A7" s="157" t="s">
        <v>79</v>
      </c>
      <c r="B7" s="188"/>
      <c r="C7" s="170" t="s">
        <v>117</v>
      </c>
      <c r="D7" s="195"/>
      <c r="E7" s="200"/>
    </row>
    <row r="8" spans="1:6" s="24" customFormat="1" ht="20.100000000000001" customHeight="1">
      <c r="A8" s="157" t="s">
        <v>80</v>
      </c>
      <c r="B8" s="188"/>
      <c r="C8" s="171" t="s">
        <v>206</v>
      </c>
      <c r="D8" s="195"/>
      <c r="E8" s="200"/>
    </row>
    <row r="9" spans="1:6" s="24" customFormat="1" ht="20.100000000000001" customHeight="1">
      <c r="A9" s="157" t="s">
        <v>204</v>
      </c>
      <c r="B9" s="188"/>
      <c r="C9" s="171" t="s">
        <v>207</v>
      </c>
      <c r="D9" s="195"/>
      <c r="E9" s="27"/>
    </row>
    <row r="10" spans="1:6" s="24" customFormat="1" ht="20.100000000000001" customHeight="1">
      <c r="A10" s="157" t="s">
        <v>205</v>
      </c>
      <c r="B10" s="188"/>
      <c r="C10" s="171" t="s">
        <v>208</v>
      </c>
      <c r="D10" s="195"/>
      <c r="E10" s="27"/>
    </row>
    <row r="11" spans="1:6" s="24" customFormat="1" ht="20.100000000000001" customHeight="1">
      <c r="A11" s="172"/>
      <c r="B11" s="189"/>
      <c r="C11" s="170" t="s">
        <v>121</v>
      </c>
      <c r="D11" s="196"/>
      <c r="E11" s="200"/>
      <c r="F11" s="27"/>
    </row>
    <row r="12" spans="1:6" s="24" customFormat="1" ht="20.100000000000001" customHeight="1">
      <c r="A12" s="173"/>
      <c r="B12" s="189"/>
      <c r="C12" s="171" t="s">
        <v>209</v>
      </c>
      <c r="D12" s="196"/>
      <c r="E12" s="27"/>
      <c r="F12" s="27"/>
    </row>
    <row r="13" spans="1:6" s="24" customFormat="1" ht="20.100000000000001" customHeight="1">
      <c r="A13" s="173"/>
      <c r="B13" s="189"/>
      <c r="C13" s="171" t="s">
        <v>210</v>
      </c>
      <c r="D13" s="196"/>
      <c r="E13" s="27"/>
      <c r="F13" s="27"/>
    </row>
    <row r="14" spans="1:6" s="24" customFormat="1" ht="20.100000000000001" customHeight="1">
      <c r="A14" s="174"/>
      <c r="B14" s="190"/>
      <c r="C14" s="170" t="s">
        <v>211</v>
      </c>
      <c r="D14" s="197"/>
      <c r="E14" s="27"/>
      <c r="F14" s="27"/>
    </row>
    <row r="15" spans="1:6" s="24" customFormat="1" ht="20.100000000000001" customHeight="1">
      <c r="A15" s="174"/>
      <c r="B15" s="190"/>
      <c r="C15" s="171" t="s">
        <v>213</v>
      </c>
      <c r="D15" s="197"/>
      <c r="E15" s="27"/>
    </row>
    <row r="16" spans="1:6" s="24" customFormat="1" ht="20.100000000000001" customHeight="1">
      <c r="A16" s="175"/>
      <c r="B16" s="189"/>
      <c r="C16" s="176" t="s">
        <v>214</v>
      </c>
      <c r="D16" s="196"/>
      <c r="E16" s="27"/>
    </row>
    <row r="17" spans="1:5" s="24" customFormat="1" ht="20.100000000000001" customHeight="1">
      <c r="A17" s="175"/>
      <c r="B17" s="189"/>
      <c r="C17" s="170" t="s">
        <v>125</v>
      </c>
      <c r="D17" s="196"/>
      <c r="E17" s="27"/>
    </row>
    <row r="18" spans="1:5" s="24" customFormat="1" ht="20.100000000000001" customHeight="1">
      <c r="A18" s="175"/>
      <c r="B18" s="189"/>
      <c r="C18" s="171" t="s">
        <v>212</v>
      </c>
      <c r="D18" s="196"/>
      <c r="E18" s="27"/>
    </row>
    <row r="19" spans="1:5" s="24" customFormat="1" ht="20.100000000000001" customHeight="1">
      <c r="A19" s="155" t="s">
        <v>30</v>
      </c>
      <c r="B19" s="191">
        <f>SUM(B20:B21)</f>
        <v>0</v>
      </c>
      <c r="C19" s="160" t="s">
        <v>157</v>
      </c>
      <c r="D19" s="198">
        <f>SUM(D20:D21)</f>
        <v>0</v>
      </c>
      <c r="E19" s="182"/>
    </row>
    <row r="20" spans="1:5" s="183" customFormat="1" ht="20.100000000000001" customHeight="1">
      <c r="A20" s="173" t="s">
        <v>374</v>
      </c>
      <c r="B20" s="189"/>
      <c r="C20" s="176" t="s">
        <v>255</v>
      </c>
      <c r="D20" s="196"/>
      <c r="E20" s="201"/>
    </row>
    <row r="21" spans="1:5" s="183" customFormat="1" ht="20.100000000000001" customHeight="1">
      <c r="A21" s="184" t="s">
        <v>256</v>
      </c>
      <c r="B21" s="192"/>
      <c r="C21" s="185" t="s">
        <v>257</v>
      </c>
      <c r="D21" s="199"/>
      <c r="E21" s="201"/>
    </row>
    <row r="22" spans="1:5" ht="59.25" customHeight="1">
      <c r="A22" s="355" t="s">
        <v>295</v>
      </c>
      <c r="B22" s="355"/>
      <c r="C22" s="355"/>
      <c r="D22" s="355"/>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A15" sqref="A15"/>
    </sheetView>
  </sheetViews>
  <sheetFormatPr defaultColWidth="10" defaultRowHeight="13.5"/>
  <cols>
    <col min="1" max="1" width="6.375" style="64" customWidth="1"/>
    <col min="2" max="2" width="74.875" style="64" customWidth="1"/>
    <col min="3" max="16384" width="10" style="64"/>
  </cols>
  <sheetData>
    <row r="1" spans="2:2" s="65" customFormat="1" ht="58.5" customHeight="1">
      <c r="B1" s="66" t="s">
        <v>231</v>
      </c>
    </row>
    <row r="2" spans="2:2" s="65" customFormat="1" ht="27" customHeight="1">
      <c r="B2" s="70" t="s">
        <v>232</v>
      </c>
    </row>
    <row r="3" spans="2:2" s="67" customFormat="1" ht="27" customHeight="1">
      <c r="B3" s="71" t="s">
        <v>233</v>
      </c>
    </row>
    <row r="4" spans="2:2" ht="27" customHeight="1">
      <c r="B4" s="72" t="s">
        <v>281</v>
      </c>
    </row>
    <row r="5" spans="2:2" ht="27" customHeight="1">
      <c r="B5" s="72" t="s">
        <v>282</v>
      </c>
    </row>
    <row r="6" spans="2:2" ht="27" customHeight="1">
      <c r="B6" s="71" t="s">
        <v>234</v>
      </c>
    </row>
    <row r="7" spans="2:2" ht="27" customHeight="1">
      <c r="B7" s="72" t="s">
        <v>283</v>
      </c>
    </row>
    <row r="8" spans="2:2" ht="27" customHeight="1">
      <c r="B8" s="72" t="s">
        <v>284</v>
      </c>
    </row>
    <row r="9" spans="2:2" ht="27" customHeight="1">
      <c r="B9" s="71" t="s">
        <v>235</v>
      </c>
    </row>
    <row r="10" spans="2:2" ht="27" customHeight="1">
      <c r="B10" s="72" t="s">
        <v>285</v>
      </c>
    </row>
    <row r="11" spans="2:2" ht="27" customHeight="1">
      <c r="B11" s="70" t="s">
        <v>236</v>
      </c>
    </row>
    <row r="12" spans="2:2" ht="27" customHeight="1">
      <c r="B12" s="71" t="s">
        <v>237</v>
      </c>
    </row>
    <row r="13" spans="2:2" ht="27" customHeight="1">
      <c r="B13" s="72" t="s">
        <v>286</v>
      </c>
    </row>
    <row r="14" spans="2:2" ht="27" customHeight="1">
      <c r="B14" s="72" t="s">
        <v>287</v>
      </c>
    </row>
    <row r="15" spans="2:2" ht="44.25" customHeight="1">
      <c r="B15" s="73" t="s">
        <v>288</v>
      </c>
    </row>
    <row r="16" spans="2:2" ht="44.25" customHeight="1">
      <c r="B16" s="73" t="s">
        <v>289</v>
      </c>
    </row>
    <row r="17" spans="2:2" ht="27" customHeight="1">
      <c r="B17" s="71" t="s">
        <v>234</v>
      </c>
    </row>
    <row r="18" spans="2:2" ht="27" customHeight="1">
      <c r="B18" s="72" t="s">
        <v>290</v>
      </c>
    </row>
    <row r="19" spans="2:2" ht="27" customHeight="1">
      <c r="B19" s="72" t="s">
        <v>291</v>
      </c>
    </row>
    <row r="20" spans="2:2" ht="27" customHeight="1">
      <c r="B20" s="71" t="s">
        <v>235</v>
      </c>
    </row>
    <row r="21" spans="2:2" ht="27" customHeight="1">
      <c r="B21" s="72" t="s">
        <v>292</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T49"/>
  <sheetViews>
    <sheetView showZeros="0" topLeftCell="B1" workbookViewId="0">
      <selection activeCell="S8" sqref="S8"/>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15" width="9" style="20"/>
    <col min="16" max="17" width="9" style="20" hidden="1" customWidth="1"/>
    <col min="18"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8" ht="21" customHeight="1">
      <c r="A1" s="327" t="s">
        <v>221</v>
      </c>
      <c r="B1" s="327"/>
      <c r="C1" s="327"/>
      <c r="D1" s="327"/>
      <c r="E1" s="327"/>
      <c r="F1" s="327"/>
      <c r="G1" s="327"/>
      <c r="H1" s="327"/>
      <c r="I1" s="327"/>
      <c r="J1" s="327"/>
      <c r="K1" s="327"/>
      <c r="L1" s="327"/>
      <c r="M1" s="327"/>
      <c r="N1" s="327"/>
    </row>
    <row r="2" spans="1:18" ht="23.25" customHeight="1">
      <c r="A2" s="326" t="s">
        <v>275</v>
      </c>
      <c r="B2" s="326"/>
      <c r="C2" s="326"/>
      <c r="D2" s="326"/>
      <c r="E2" s="326"/>
      <c r="F2" s="326"/>
      <c r="G2" s="326"/>
      <c r="H2" s="326"/>
      <c r="I2" s="326"/>
      <c r="J2" s="326"/>
      <c r="K2" s="326"/>
      <c r="L2" s="326"/>
      <c r="M2" s="326"/>
      <c r="N2" s="326"/>
    </row>
    <row r="3" spans="1:18" ht="18" customHeight="1" thickBot="1">
      <c r="A3" s="19"/>
      <c r="B3" s="19"/>
      <c r="C3" s="19"/>
      <c r="D3" s="19"/>
      <c r="E3" s="19"/>
      <c r="F3" s="19"/>
      <c r="G3" s="19"/>
      <c r="H3" s="19"/>
      <c r="I3" s="19"/>
      <c r="J3" s="19"/>
      <c r="K3" s="19"/>
      <c r="L3" s="19"/>
      <c r="M3" s="19"/>
      <c r="N3" s="63" t="s">
        <v>32</v>
      </c>
    </row>
    <row r="4" spans="1:18" ht="56.25">
      <c r="A4" s="140" t="s">
        <v>0</v>
      </c>
      <c r="B4" s="141" t="s">
        <v>215</v>
      </c>
      <c r="C4" s="141" t="s">
        <v>158</v>
      </c>
      <c r="D4" s="141" t="s">
        <v>159</v>
      </c>
      <c r="E4" s="141" t="s">
        <v>43</v>
      </c>
      <c r="F4" s="141" t="s">
        <v>240</v>
      </c>
      <c r="G4" s="142" t="s">
        <v>239</v>
      </c>
      <c r="H4" s="143" t="s">
        <v>1</v>
      </c>
      <c r="I4" s="141" t="s">
        <v>215</v>
      </c>
      <c r="J4" s="141" t="s">
        <v>158</v>
      </c>
      <c r="K4" s="141" t="s">
        <v>159</v>
      </c>
      <c r="L4" s="141" t="s">
        <v>43</v>
      </c>
      <c r="M4" s="141" t="s">
        <v>240</v>
      </c>
      <c r="N4" s="144" t="s">
        <v>239</v>
      </c>
      <c r="P4" s="20" t="s">
        <v>403</v>
      </c>
      <c r="Q4" s="20" t="s">
        <v>402</v>
      </c>
    </row>
    <row r="5" spans="1:18" ht="23.25" customHeight="1">
      <c r="A5" s="75" t="s">
        <v>2</v>
      </c>
      <c r="B5" s="180">
        <f>B6+B32</f>
        <v>3613</v>
      </c>
      <c r="C5" s="180">
        <f t="shared" ref="C5:E5" si="0">C6+C32</f>
        <v>3613</v>
      </c>
      <c r="D5" s="180">
        <f t="shared" si="0"/>
        <v>3727</v>
      </c>
      <c r="E5" s="180">
        <f t="shared" si="0"/>
        <v>3644</v>
      </c>
      <c r="F5" s="280">
        <v>0.97773007781057153</v>
      </c>
      <c r="G5" s="281">
        <v>0.98699891657638139</v>
      </c>
      <c r="H5" s="76" t="s">
        <v>2</v>
      </c>
      <c r="I5" s="180">
        <f>I6+I32</f>
        <v>3613</v>
      </c>
      <c r="J5" s="180">
        <f>J6+J32</f>
        <v>3613</v>
      </c>
      <c r="K5" s="180">
        <f>K6+K32</f>
        <v>3727</v>
      </c>
      <c r="L5" s="180">
        <f>L6+L32</f>
        <v>3644</v>
      </c>
      <c r="M5" s="283">
        <v>0.97773007781057153</v>
      </c>
      <c r="N5" s="284">
        <v>0.98699891657638139</v>
      </c>
      <c r="P5" s="180">
        <f t="shared" ref="P5" si="1">P6+P32</f>
        <v>3692</v>
      </c>
      <c r="Q5" s="180">
        <f>Q6+Q32</f>
        <v>3692</v>
      </c>
    </row>
    <row r="6" spans="1:18" ht="23.25" customHeight="1">
      <c r="A6" s="77" t="s">
        <v>3</v>
      </c>
      <c r="B6" s="180">
        <f>B7+B23</f>
        <v>712</v>
      </c>
      <c r="C6" s="180">
        <f t="shared" ref="C6:E6" si="2">C7+C23</f>
        <v>712</v>
      </c>
      <c r="D6" s="180">
        <f t="shared" si="2"/>
        <v>712</v>
      </c>
      <c r="E6" s="180">
        <f t="shared" si="2"/>
        <v>629</v>
      </c>
      <c r="F6" s="280">
        <v>0.8834269662921348</v>
      </c>
      <c r="G6" s="282">
        <v>0.95303030303030301</v>
      </c>
      <c r="H6" s="78" t="s">
        <v>4</v>
      </c>
      <c r="I6" s="180">
        <f>SUM(I7:I31)</f>
        <v>3551</v>
      </c>
      <c r="J6" s="180">
        <f>SUM(J7:J31)</f>
        <v>3551</v>
      </c>
      <c r="K6" s="180">
        <f t="shared" ref="K6:L6" si="3">SUM(K7:K31)</f>
        <v>3675</v>
      </c>
      <c r="L6" s="180">
        <f t="shared" si="3"/>
        <v>3587</v>
      </c>
      <c r="M6" s="283">
        <v>0.97738419618528616</v>
      </c>
      <c r="N6" s="206">
        <v>0.98979028697571747</v>
      </c>
      <c r="P6" s="180">
        <f t="shared" ref="P6" si="4">P7+P23</f>
        <v>660</v>
      </c>
      <c r="Q6" s="180">
        <f>SUM(Q7:Q31)</f>
        <v>3624</v>
      </c>
    </row>
    <row r="7" spans="1:18" ht="15.75" customHeight="1">
      <c r="A7" s="224" t="s">
        <v>296</v>
      </c>
      <c r="B7" s="179">
        <f t="shared" ref="B7:D7" si="5">SUM(B8:B22)</f>
        <v>708</v>
      </c>
      <c r="C7" s="179">
        <f t="shared" si="5"/>
        <v>708</v>
      </c>
      <c r="D7" s="179">
        <f t="shared" si="5"/>
        <v>708</v>
      </c>
      <c r="E7" s="179">
        <f>SUM(E8:E22)</f>
        <v>619</v>
      </c>
      <c r="F7" s="275">
        <v>0.87429378531073443</v>
      </c>
      <c r="G7" s="277">
        <v>0.9421613394216134</v>
      </c>
      <c r="H7" s="82" t="s">
        <v>7</v>
      </c>
      <c r="I7" s="179">
        <v>1155</v>
      </c>
      <c r="J7" s="179">
        <v>1155</v>
      </c>
      <c r="K7" s="320">
        <v>1159</v>
      </c>
      <c r="L7" s="318">
        <v>1152</v>
      </c>
      <c r="M7" s="270">
        <v>0.99396031061259704</v>
      </c>
      <c r="N7" s="205">
        <v>1.0105263157894737</v>
      </c>
      <c r="P7" s="179">
        <f t="shared" ref="P7" si="6">SUM(P8:P22)</f>
        <v>657</v>
      </c>
      <c r="Q7" s="20">
        <v>1140</v>
      </c>
    </row>
    <row r="8" spans="1:18" ht="15.75" customHeight="1">
      <c r="A8" s="79" t="s">
        <v>297</v>
      </c>
      <c r="B8" s="179">
        <v>542</v>
      </c>
      <c r="C8" s="179">
        <v>542</v>
      </c>
      <c r="D8" s="83">
        <v>542</v>
      </c>
      <c r="E8" s="179">
        <v>440</v>
      </c>
      <c r="F8" s="275">
        <v>0.81180811808118081</v>
      </c>
      <c r="G8" s="277">
        <v>0.88353413654618473</v>
      </c>
      <c r="H8" s="82" t="s">
        <v>8</v>
      </c>
      <c r="I8" s="179"/>
      <c r="J8" s="179"/>
      <c r="K8" s="83"/>
      <c r="L8" s="179"/>
      <c r="M8" s="270"/>
      <c r="N8" s="205"/>
      <c r="P8" s="20">
        <v>498</v>
      </c>
    </row>
    <row r="9" spans="1:18" ht="15.75" customHeight="1">
      <c r="A9" s="79" t="s">
        <v>298</v>
      </c>
      <c r="B9" s="179">
        <v>19</v>
      </c>
      <c r="C9" s="179">
        <v>19</v>
      </c>
      <c r="D9" s="83">
        <v>19</v>
      </c>
      <c r="E9" s="179">
        <v>20</v>
      </c>
      <c r="F9" s="275">
        <v>1.0526315789473684</v>
      </c>
      <c r="G9" s="277">
        <v>1.1111111111111112</v>
      </c>
      <c r="H9" s="82" t="s">
        <v>9</v>
      </c>
      <c r="I9" s="179"/>
      <c r="J9" s="179"/>
      <c r="K9" s="83"/>
      <c r="L9" s="179"/>
      <c r="M9" s="270"/>
      <c r="N9" s="205"/>
      <c r="P9" s="20">
        <v>18</v>
      </c>
    </row>
    <row r="10" spans="1:18" ht="15.75" customHeight="1">
      <c r="A10" s="79" t="s">
        <v>299</v>
      </c>
      <c r="B10" s="179">
        <v>18</v>
      </c>
      <c r="C10" s="179">
        <v>18</v>
      </c>
      <c r="D10" s="83">
        <v>18</v>
      </c>
      <c r="E10" s="179">
        <v>52</v>
      </c>
      <c r="F10" s="275">
        <v>2.8888888888888888</v>
      </c>
      <c r="G10" s="277">
        <v>3.0588235294117645</v>
      </c>
      <c r="H10" s="82" t="s">
        <v>11</v>
      </c>
      <c r="I10" s="179"/>
      <c r="J10" s="179"/>
      <c r="K10" s="83"/>
      <c r="L10" s="179"/>
      <c r="M10" s="270"/>
      <c r="N10" s="205"/>
      <c r="P10" s="20">
        <v>17</v>
      </c>
    </row>
    <row r="11" spans="1:18" ht="15.75" customHeight="1">
      <c r="A11" s="79" t="s">
        <v>300</v>
      </c>
      <c r="B11" s="179"/>
      <c r="C11" s="179"/>
      <c r="D11" s="83"/>
      <c r="E11" s="179"/>
      <c r="F11" s="275"/>
      <c r="G11" s="277"/>
      <c r="H11" s="82" t="s">
        <v>12</v>
      </c>
      <c r="I11" s="179"/>
      <c r="J11" s="179"/>
      <c r="K11" s="83"/>
      <c r="L11" s="179"/>
      <c r="M11" s="270"/>
      <c r="N11" s="205"/>
    </row>
    <row r="12" spans="1:18" ht="15.75" customHeight="1">
      <c r="A12" s="79" t="s">
        <v>301</v>
      </c>
      <c r="B12" s="179">
        <v>112</v>
      </c>
      <c r="C12" s="179">
        <v>112</v>
      </c>
      <c r="D12" s="83">
        <v>112</v>
      </c>
      <c r="E12" s="179">
        <v>92</v>
      </c>
      <c r="F12" s="275">
        <v>0.8214285714285714</v>
      </c>
      <c r="G12" s="277">
        <v>0.86792452830188682</v>
      </c>
      <c r="H12" s="82" t="s">
        <v>14</v>
      </c>
      <c r="I12" s="179"/>
      <c r="J12" s="179"/>
      <c r="K12" s="83"/>
      <c r="L12" s="179"/>
      <c r="M12" s="270"/>
      <c r="N12" s="205"/>
      <c r="P12" s="20">
        <v>106</v>
      </c>
    </row>
    <row r="13" spans="1:18" ht="15.75" customHeight="1">
      <c r="A13" s="79" t="s">
        <v>302</v>
      </c>
      <c r="B13" s="179">
        <v>2</v>
      </c>
      <c r="C13" s="179">
        <v>2</v>
      </c>
      <c r="D13" s="83">
        <v>2</v>
      </c>
      <c r="E13" s="179">
        <v>2</v>
      </c>
      <c r="F13" s="275">
        <v>1</v>
      </c>
      <c r="G13" s="277">
        <v>1</v>
      </c>
      <c r="H13" s="82" t="s">
        <v>167</v>
      </c>
      <c r="I13" s="179">
        <v>62</v>
      </c>
      <c r="J13" s="179">
        <v>62</v>
      </c>
      <c r="K13" s="83">
        <v>70</v>
      </c>
      <c r="L13" s="179">
        <v>70</v>
      </c>
      <c r="M13" s="270">
        <v>1</v>
      </c>
      <c r="N13" s="205">
        <v>1.044776119402985</v>
      </c>
      <c r="P13" s="20">
        <v>2</v>
      </c>
      <c r="Q13" s="20">
        <v>67</v>
      </c>
    </row>
    <row r="14" spans="1:18" ht="15.75" customHeight="1">
      <c r="A14" s="84" t="s">
        <v>303</v>
      </c>
      <c r="B14" s="179">
        <v>8</v>
      </c>
      <c r="C14" s="179">
        <v>8</v>
      </c>
      <c r="D14" s="83">
        <v>8</v>
      </c>
      <c r="E14" s="179">
        <v>6</v>
      </c>
      <c r="F14" s="275">
        <v>0.75</v>
      </c>
      <c r="G14" s="277">
        <v>0.75</v>
      </c>
      <c r="H14" s="82" t="s">
        <v>15</v>
      </c>
      <c r="I14" s="179">
        <v>525</v>
      </c>
      <c r="J14" s="179">
        <v>525</v>
      </c>
      <c r="K14" s="83">
        <v>627</v>
      </c>
      <c r="L14" s="318">
        <v>627</v>
      </c>
      <c r="M14" s="270">
        <v>1</v>
      </c>
      <c r="N14" s="205">
        <v>1.0885416666666667</v>
      </c>
      <c r="P14" s="20">
        <v>8</v>
      </c>
      <c r="Q14" s="20">
        <v>576</v>
      </c>
      <c r="R14" s="269"/>
    </row>
    <row r="15" spans="1:18" ht="15.75" customHeight="1">
      <c r="A15" s="79" t="s">
        <v>304</v>
      </c>
      <c r="B15" s="179"/>
      <c r="C15" s="179"/>
      <c r="D15" s="83"/>
      <c r="E15" s="179"/>
      <c r="F15" s="275"/>
      <c r="G15" s="277"/>
      <c r="H15" s="82" t="s">
        <v>201</v>
      </c>
      <c r="I15" s="179">
        <v>146</v>
      </c>
      <c r="J15" s="181">
        <v>146</v>
      </c>
      <c r="K15" s="83">
        <v>144</v>
      </c>
      <c r="L15" s="181">
        <v>144</v>
      </c>
      <c r="M15" s="270">
        <v>1</v>
      </c>
      <c r="N15" s="205">
        <v>1.1076923076923078</v>
      </c>
      <c r="Q15" s="20">
        <v>130</v>
      </c>
    </row>
    <row r="16" spans="1:18" ht="15.75" customHeight="1">
      <c r="A16" s="84" t="s">
        <v>305</v>
      </c>
      <c r="B16" s="179">
        <v>1</v>
      </c>
      <c r="C16" s="179">
        <v>1</v>
      </c>
      <c r="D16" s="83">
        <v>1</v>
      </c>
      <c r="E16" s="179"/>
      <c r="F16" s="275">
        <v>0</v>
      </c>
      <c r="G16" s="277">
        <v>0</v>
      </c>
      <c r="H16" s="82" t="s">
        <v>17</v>
      </c>
      <c r="I16" s="179">
        <v>122</v>
      </c>
      <c r="J16" s="179">
        <v>122</v>
      </c>
      <c r="K16" s="83">
        <v>140</v>
      </c>
      <c r="L16" s="179">
        <v>140</v>
      </c>
      <c r="M16" s="270">
        <v>1</v>
      </c>
      <c r="N16" s="205">
        <v>1.037037037037037</v>
      </c>
      <c r="P16" s="20">
        <v>2</v>
      </c>
      <c r="Q16" s="20">
        <v>135</v>
      </c>
    </row>
    <row r="17" spans="1:20" ht="15.75" customHeight="1">
      <c r="A17" s="84" t="s">
        <v>306</v>
      </c>
      <c r="B17" s="179"/>
      <c r="C17" s="179"/>
      <c r="D17" s="83"/>
      <c r="E17" s="179"/>
      <c r="F17" s="275"/>
      <c r="G17" s="277"/>
      <c r="H17" s="82" t="s">
        <v>18</v>
      </c>
      <c r="I17" s="179">
        <v>164</v>
      </c>
      <c r="J17" s="179">
        <v>164</v>
      </c>
      <c r="K17" s="83">
        <v>175</v>
      </c>
      <c r="L17" s="179">
        <v>175</v>
      </c>
      <c r="M17" s="270">
        <v>1</v>
      </c>
      <c r="N17" s="205">
        <v>1.0736196319018405</v>
      </c>
      <c r="Q17" s="20">
        <v>163</v>
      </c>
    </row>
    <row r="18" spans="1:20" ht="15.75" customHeight="1">
      <c r="A18" s="84" t="s">
        <v>307</v>
      </c>
      <c r="B18" s="179"/>
      <c r="C18" s="179"/>
      <c r="D18" s="83"/>
      <c r="E18" s="179"/>
      <c r="F18" s="275"/>
      <c r="G18" s="277"/>
      <c r="H18" s="82" t="s">
        <v>19</v>
      </c>
      <c r="I18" s="179">
        <v>1092</v>
      </c>
      <c r="J18" s="179">
        <v>1092</v>
      </c>
      <c r="K18" s="83">
        <v>1155</v>
      </c>
      <c r="L18" s="179">
        <v>1155</v>
      </c>
      <c r="M18" s="270">
        <v>1</v>
      </c>
      <c r="N18" s="205">
        <v>0.95218466611706498</v>
      </c>
      <c r="Q18" s="20">
        <v>1213</v>
      </c>
      <c r="S18" s="321"/>
      <c r="T18" s="269"/>
    </row>
    <row r="19" spans="1:20" ht="15.75" customHeight="1">
      <c r="A19" s="84" t="s">
        <v>308</v>
      </c>
      <c r="B19" s="179">
        <v>6</v>
      </c>
      <c r="C19" s="179">
        <v>6</v>
      </c>
      <c r="D19" s="80">
        <v>6</v>
      </c>
      <c r="E19" s="179">
        <v>7</v>
      </c>
      <c r="F19" s="275">
        <v>1.1666666666666667</v>
      </c>
      <c r="G19" s="277">
        <v>1.1666666666666667</v>
      </c>
      <c r="H19" s="82" t="s">
        <v>21</v>
      </c>
      <c r="I19" s="179"/>
      <c r="J19" s="181"/>
      <c r="K19" s="80"/>
      <c r="L19" s="181"/>
      <c r="M19" s="270"/>
      <c r="N19" s="205"/>
      <c r="P19" s="20">
        <v>6</v>
      </c>
    </row>
    <row r="20" spans="1:20" ht="15.75" customHeight="1">
      <c r="A20" s="84" t="s">
        <v>309</v>
      </c>
      <c r="B20" s="179"/>
      <c r="C20" s="179"/>
      <c r="D20" s="83"/>
      <c r="E20" s="179"/>
      <c r="F20" s="275"/>
      <c r="G20" s="277"/>
      <c r="H20" s="82" t="s">
        <v>218</v>
      </c>
      <c r="I20" s="179"/>
      <c r="J20" s="179"/>
      <c r="K20" s="83"/>
      <c r="L20" s="179"/>
      <c r="M20" s="270"/>
      <c r="N20" s="205"/>
    </row>
    <row r="21" spans="1:20" ht="15.75" customHeight="1">
      <c r="A21" s="84" t="s">
        <v>310</v>
      </c>
      <c r="B21" s="179"/>
      <c r="C21" s="179"/>
      <c r="D21" s="83"/>
      <c r="E21" s="179"/>
      <c r="F21" s="275"/>
      <c r="G21" s="277"/>
      <c r="H21" s="82" t="s">
        <v>22</v>
      </c>
      <c r="I21" s="179"/>
      <c r="J21" s="179"/>
      <c r="K21" s="83"/>
      <c r="L21" s="179"/>
      <c r="M21" s="270"/>
      <c r="N21" s="205"/>
    </row>
    <row r="22" spans="1:20" ht="15.75" customHeight="1">
      <c r="A22" s="84" t="s">
        <v>311</v>
      </c>
      <c r="B22" s="180"/>
      <c r="C22" s="180"/>
      <c r="D22" s="83"/>
      <c r="E22" s="180"/>
      <c r="F22" s="275"/>
      <c r="G22" s="277"/>
      <c r="H22" s="82" t="s">
        <v>23</v>
      </c>
      <c r="I22" s="179"/>
      <c r="J22" s="179"/>
      <c r="K22" s="83"/>
      <c r="L22" s="179"/>
      <c r="M22" s="270"/>
      <c r="N22" s="205"/>
    </row>
    <row r="23" spans="1:20" ht="15.75" customHeight="1">
      <c r="A23" s="224" t="s">
        <v>312</v>
      </c>
      <c r="B23" s="179">
        <f t="shared" ref="B23:D23" si="7">SUM(B24:B30)</f>
        <v>4</v>
      </c>
      <c r="C23" s="179">
        <f t="shared" si="7"/>
        <v>4</v>
      </c>
      <c r="D23" s="179">
        <f t="shared" si="7"/>
        <v>4</v>
      </c>
      <c r="E23" s="179">
        <f>SUM(E24:E30)</f>
        <v>10</v>
      </c>
      <c r="F23" s="275">
        <v>2.5</v>
      </c>
      <c r="G23" s="277">
        <v>3.3333333333333335</v>
      </c>
      <c r="H23" s="82" t="s">
        <v>199</v>
      </c>
      <c r="I23" s="179"/>
      <c r="J23" s="179"/>
      <c r="K23" s="88"/>
      <c r="L23" s="179"/>
      <c r="M23" s="270"/>
      <c r="N23" s="205"/>
      <c r="P23" s="179">
        <f t="shared" ref="P23" si="8">SUM(P24:P30)</f>
        <v>3</v>
      </c>
    </row>
    <row r="24" spans="1:20" ht="15.75" customHeight="1">
      <c r="A24" s="79" t="s">
        <v>6</v>
      </c>
      <c r="B24" s="179"/>
      <c r="C24" s="179"/>
      <c r="D24" s="88"/>
      <c r="E24" s="179"/>
      <c r="F24" s="275"/>
      <c r="G24" s="277"/>
      <c r="H24" s="82" t="s">
        <v>200</v>
      </c>
      <c r="I24" s="179"/>
      <c r="J24" s="179"/>
      <c r="K24" s="88"/>
      <c r="L24" s="179"/>
      <c r="M24" s="270"/>
      <c r="N24" s="205"/>
    </row>
    <row r="25" spans="1:20" ht="15.75" customHeight="1">
      <c r="A25" s="79" t="s">
        <v>25</v>
      </c>
      <c r="B25" s="179"/>
      <c r="C25" s="179"/>
      <c r="D25" s="88"/>
      <c r="E25" s="179"/>
      <c r="F25" s="275"/>
      <c r="G25" s="277"/>
      <c r="H25" s="82" t="s">
        <v>24</v>
      </c>
      <c r="I25" s="179">
        <v>205</v>
      </c>
      <c r="J25" s="179">
        <v>205</v>
      </c>
      <c r="K25" s="88">
        <v>205</v>
      </c>
      <c r="L25" s="179">
        <v>124</v>
      </c>
      <c r="M25" s="270">
        <v>0.60487804878048779</v>
      </c>
      <c r="N25" s="205">
        <v>0.62</v>
      </c>
      <c r="Q25" s="20">
        <v>200</v>
      </c>
    </row>
    <row r="26" spans="1:20" ht="15.75" customHeight="1">
      <c r="A26" s="79" t="s">
        <v>27</v>
      </c>
      <c r="B26" s="179">
        <v>1</v>
      </c>
      <c r="C26" s="179">
        <v>1</v>
      </c>
      <c r="D26" s="88">
        <v>1</v>
      </c>
      <c r="E26" s="179"/>
      <c r="F26" s="275">
        <v>0</v>
      </c>
      <c r="G26" s="277"/>
      <c r="H26" s="82" t="s">
        <v>26</v>
      </c>
      <c r="I26" s="179"/>
      <c r="J26" s="179"/>
      <c r="K26" s="88"/>
      <c r="L26" s="179"/>
      <c r="M26" s="270"/>
      <c r="N26" s="205"/>
    </row>
    <row r="27" spans="1:20" ht="15.75" customHeight="1">
      <c r="A27" s="87" t="s">
        <v>60</v>
      </c>
      <c r="B27" s="179">
        <v>3</v>
      </c>
      <c r="C27" s="179">
        <v>3</v>
      </c>
      <c r="D27" s="88">
        <v>3</v>
      </c>
      <c r="E27" s="179">
        <v>10</v>
      </c>
      <c r="F27" s="275">
        <v>3.3333333333333335</v>
      </c>
      <c r="G27" s="277">
        <v>3.3333333333333335</v>
      </c>
      <c r="H27" s="82" t="s">
        <v>173</v>
      </c>
      <c r="I27" s="179"/>
      <c r="J27" s="179"/>
      <c r="K27" s="88"/>
      <c r="L27" s="179"/>
      <c r="M27" s="270"/>
      <c r="N27" s="205"/>
      <c r="P27" s="20">
        <v>3</v>
      </c>
    </row>
    <row r="28" spans="1:20" ht="15.75" customHeight="1">
      <c r="A28" s="87" t="s">
        <v>145</v>
      </c>
      <c r="B28" s="179"/>
      <c r="C28" s="179"/>
      <c r="D28" s="88"/>
      <c r="E28" s="179"/>
      <c r="F28" s="275"/>
      <c r="G28" s="277"/>
      <c r="H28" s="82" t="s">
        <v>174</v>
      </c>
      <c r="I28" s="179">
        <v>80</v>
      </c>
      <c r="J28" s="179">
        <v>80</v>
      </c>
      <c r="K28" s="88"/>
      <c r="L28" s="179"/>
      <c r="M28" s="270"/>
      <c r="N28" s="205"/>
    </row>
    <row r="29" spans="1:20" ht="15.75" customHeight="1">
      <c r="A29" s="87" t="s">
        <v>146</v>
      </c>
      <c r="B29" s="179"/>
      <c r="C29" s="179"/>
      <c r="D29" s="88"/>
      <c r="E29" s="179"/>
      <c r="F29" s="275"/>
      <c r="G29" s="277"/>
      <c r="H29" s="82" t="s">
        <v>175</v>
      </c>
      <c r="I29" s="179"/>
      <c r="J29" s="179"/>
      <c r="K29" s="88"/>
      <c r="L29" s="179"/>
      <c r="M29" s="270"/>
      <c r="N29" s="205"/>
    </row>
    <row r="30" spans="1:20" ht="15.75" customHeight="1">
      <c r="A30" s="87" t="s">
        <v>28</v>
      </c>
      <c r="B30" s="179"/>
      <c r="C30" s="179"/>
      <c r="D30" s="88"/>
      <c r="E30" s="179"/>
      <c r="F30" s="275"/>
      <c r="G30" s="277"/>
      <c r="H30" s="82" t="s">
        <v>176</v>
      </c>
      <c r="I30" s="179"/>
      <c r="J30" s="179"/>
      <c r="K30" s="88"/>
      <c r="L30" s="179"/>
      <c r="M30" s="270"/>
      <c r="N30" s="205"/>
    </row>
    <row r="31" spans="1:20" ht="15.75" customHeight="1">
      <c r="B31" s="179"/>
      <c r="C31" s="179"/>
      <c r="D31" s="88"/>
      <c r="E31" s="179"/>
      <c r="F31" s="275"/>
      <c r="G31" s="276"/>
      <c r="H31" s="82" t="s">
        <v>219</v>
      </c>
      <c r="I31" s="179"/>
      <c r="J31" s="179"/>
      <c r="K31" s="88"/>
      <c r="L31" s="179"/>
      <c r="M31" s="270"/>
      <c r="N31" s="205"/>
    </row>
    <row r="32" spans="1:20" ht="24" customHeight="1">
      <c r="A32" s="77" t="s">
        <v>30</v>
      </c>
      <c r="B32" s="180">
        <f>SUM(B33:B37)+B41</f>
        <v>2901</v>
      </c>
      <c r="C32" s="180">
        <f>SUM(C33:C37)+C41</f>
        <v>2901</v>
      </c>
      <c r="D32" s="180">
        <f>SUM(D33:D37)+D41</f>
        <v>3015</v>
      </c>
      <c r="E32" s="180">
        <f>SUM(E33:E37)+E41</f>
        <v>3015</v>
      </c>
      <c r="F32" s="280">
        <v>1</v>
      </c>
      <c r="G32" s="281">
        <v>0.99439313984168864</v>
      </c>
      <c r="H32" s="78" t="s">
        <v>31</v>
      </c>
      <c r="I32" s="180">
        <f>I33+I34+I35+I38+I39+I43</f>
        <v>62</v>
      </c>
      <c r="J32" s="180">
        <f>J33+J34+J35+J38+J39+J43</f>
        <v>62</v>
      </c>
      <c r="K32" s="180">
        <f>K33+K34+K35+K38+K39+K43</f>
        <v>52</v>
      </c>
      <c r="L32" s="180">
        <f>L33+L34+L35+L38+L39+L43</f>
        <v>57</v>
      </c>
      <c r="M32" s="283">
        <v>1</v>
      </c>
      <c r="N32" s="285">
        <v>0.83823529411764708</v>
      </c>
      <c r="P32" s="180">
        <f>SUM(P33:P37)+P41</f>
        <v>3032</v>
      </c>
      <c r="Q32" s="180">
        <f>Q33+Q34+Q35+Q38+Q39+Q43</f>
        <v>68</v>
      </c>
    </row>
    <row r="33" spans="1:17" ht="15.75" customHeight="1">
      <c r="A33" s="90" t="s">
        <v>271</v>
      </c>
      <c r="B33" s="179">
        <v>2898</v>
      </c>
      <c r="C33" s="179">
        <v>2898</v>
      </c>
      <c r="D33" s="91">
        <v>2976</v>
      </c>
      <c r="E33" s="179">
        <v>2976</v>
      </c>
      <c r="F33" s="275">
        <v>1</v>
      </c>
      <c r="G33" s="276">
        <v>0.98870431893687705</v>
      </c>
      <c r="H33" s="91" t="s">
        <v>272</v>
      </c>
      <c r="I33" s="179">
        <v>62</v>
      </c>
      <c r="J33" s="179">
        <v>62</v>
      </c>
      <c r="K33" s="91">
        <v>52</v>
      </c>
      <c r="L33" s="179">
        <v>52</v>
      </c>
      <c r="M33" s="270">
        <v>1</v>
      </c>
      <c r="N33" s="271">
        <v>0.8</v>
      </c>
      <c r="P33" s="20">
        <v>3010</v>
      </c>
      <c r="Q33" s="20">
        <v>65</v>
      </c>
    </row>
    <row r="34" spans="1:17" ht="15.75" customHeight="1">
      <c r="A34" s="90" t="s">
        <v>313</v>
      </c>
      <c r="B34" s="179"/>
      <c r="C34" s="179"/>
      <c r="D34" s="91"/>
      <c r="E34" s="179"/>
      <c r="F34" s="275"/>
      <c r="G34" s="276"/>
      <c r="H34" s="91" t="s">
        <v>314</v>
      </c>
      <c r="I34" s="179"/>
      <c r="J34" s="179"/>
      <c r="K34" s="91"/>
      <c r="L34" s="179"/>
      <c r="M34" s="270"/>
      <c r="N34" s="271"/>
    </row>
    <row r="35" spans="1:17" ht="15.75" customHeight="1">
      <c r="A35" s="90" t="s">
        <v>196</v>
      </c>
      <c r="B35" s="179"/>
      <c r="C35" s="179"/>
      <c r="D35" s="91"/>
      <c r="E35" s="179"/>
      <c r="F35" s="275"/>
      <c r="G35" s="276"/>
      <c r="H35" s="91" t="s">
        <v>81</v>
      </c>
      <c r="I35" s="179"/>
      <c r="J35" s="179"/>
      <c r="K35" s="91"/>
      <c r="L35" s="179"/>
      <c r="M35" s="270"/>
      <c r="N35" s="271"/>
    </row>
    <row r="36" spans="1:17" ht="15.75" customHeight="1">
      <c r="A36" s="90" t="s">
        <v>55</v>
      </c>
      <c r="B36" s="179"/>
      <c r="C36" s="179"/>
      <c r="D36" s="91">
        <v>36</v>
      </c>
      <c r="E36" s="179">
        <v>36</v>
      </c>
      <c r="F36" s="275">
        <v>1</v>
      </c>
      <c r="G36" s="276">
        <v>2.7692307692307692</v>
      </c>
      <c r="H36" s="91" t="s">
        <v>222</v>
      </c>
      <c r="I36" s="179"/>
      <c r="J36" s="179"/>
      <c r="K36" s="91"/>
      <c r="L36" s="179"/>
      <c r="M36" s="270"/>
      <c r="N36" s="271"/>
      <c r="P36" s="20">
        <v>13</v>
      </c>
    </row>
    <row r="37" spans="1:17" ht="15.75" customHeight="1">
      <c r="A37" s="90" t="s">
        <v>129</v>
      </c>
      <c r="B37" s="179">
        <f>SUM(B38:B40)</f>
        <v>0</v>
      </c>
      <c r="C37" s="179">
        <f>SUM(C38:C40)</f>
        <v>0</v>
      </c>
      <c r="D37" s="179">
        <f>SUM(D38:D40)</f>
        <v>0</v>
      </c>
      <c r="E37" s="179">
        <f>SUM(E38:E40)</f>
        <v>0</v>
      </c>
      <c r="F37" s="275"/>
      <c r="G37" s="276"/>
      <c r="H37" s="91" t="s">
        <v>223</v>
      </c>
      <c r="I37" s="179"/>
      <c r="J37" s="179"/>
      <c r="K37" s="81"/>
      <c r="L37" s="179"/>
      <c r="M37" s="270"/>
      <c r="N37" s="271"/>
    </row>
    <row r="38" spans="1:17" ht="15.75" customHeight="1">
      <c r="A38" s="90" t="s">
        <v>56</v>
      </c>
      <c r="B38" s="179"/>
      <c r="C38" s="179"/>
      <c r="D38" s="91"/>
      <c r="E38" s="179"/>
      <c r="F38" s="275"/>
      <c r="G38" s="276"/>
      <c r="H38" s="91" t="s">
        <v>53</v>
      </c>
      <c r="I38" s="81"/>
      <c r="J38" s="179"/>
      <c r="K38" s="91"/>
      <c r="L38" s="179"/>
      <c r="M38" s="270"/>
      <c r="N38" s="271"/>
    </row>
    <row r="39" spans="1:17" ht="15.75" customHeight="1">
      <c r="A39" s="90" t="s">
        <v>163</v>
      </c>
      <c r="B39" s="179"/>
      <c r="C39" s="179"/>
      <c r="D39" s="91"/>
      <c r="E39" s="179"/>
      <c r="F39" s="275"/>
      <c r="G39" s="276"/>
      <c r="H39" s="91" t="s">
        <v>130</v>
      </c>
      <c r="I39" s="81"/>
      <c r="J39" s="91"/>
      <c r="K39" s="91"/>
      <c r="L39" s="91"/>
      <c r="M39" s="270"/>
      <c r="N39" s="271"/>
    </row>
    <row r="40" spans="1:17" ht="15.75" customHeight="1">
      <c r="A40" s="87" t="s">
        <v>127</v>
      </c>
      <c r="B40" s="179"/>
      <c r="C40" s="179"/>
      <c r="D40" s="88"/>
      <c r="E40" s="179"/>
      <c r="F40" s="275"/>
      <c r="G40" s="276"/>
      <c r="H40" s="91" t="s">
        <v>107</v>
      </c>
      <c r="I40" s="88"/>
      <c r="J40" s="88"/>
      <c r="K40" s="88"/>
      <c r="L40" s="88"/>
      <c r="M40" s="270"/>
      <c r="N40" s="271"/>
    </row>
    <row r="41" spans="1:17" ht="15.75" customHeight="1">
      <c r="A41" s="90" t="s">
        <v>57</v>
      </c>
      <c r="B41" s="179">
        <v>3</v>
      </c>
      <c r="C41" s="179">
        <v>3</v>
      </c>
      <c r="D41" s="91">
        <v>3</v>
      </c>
      <c r="E41" s="179">
        <v>3</v>
      </c>
      <c r="F41" s="275">
        <v>1</v>
      </c>
      <c r="G41" s="276">
        <v>0.33333333333333331</v>
      </c>
      <c r="H41" s="91" t="s">
        <v>164</v>
      </c>
      <c r="I41" s="91"/>
      <c r="J41" s="91"/>
      <c r="K41" s="91"/>
      <c r="L41" s="91"/>
      <c r="M41" s="270"/>
      <c r="N41" s="271"/>
      <c r="P41" s="20">
        <v>9</v>
      </c>
    </row>
    <row r="42" spans="1:17" ht="15.75" customHeight="1">
      <c r="A42" s="89"/>
      <c r="B42" s="179"/>
      <c r="C42" s="179"/>
      <c r="D42" s="88"/>
      <c r="E42" s="179"/>
      <c r="F42" s="275"/>
      <c r="G42" s="276"/>
      <c r="H42" s="91" t="s">
        <v>128</v>
      </c>
      <c r="I42" s="88"/>
      <c r="J42" s="88"/>
      <c r="K42" s="88"/>
      <c r="L42" s="88"/>
      <c r="M42" s="270"/>
      <c r="N42" s="271"/>
    </row>
    <row r="43" spans="1:17" ht="15.75" customHeight="1">
      <c r="A43" s="92"/>
      <c r="B43" s="272"/>
      <c r="C43" s="272"/>
      <c r="D43" s="272"/>
      <c r="E43" s="272"/>
      <c r="F43" s="278"/>
      <c r="G43" s="279"/>
      <c r="H43" s="93" t="s">
        <v>54</v>
      </c>
      <c r="I43" s="272"/>
      <c r="J43" s="272"/>
      <c r="K43" s="319"/>
      <c r="L43" s="202">
        <v>5</v>
      </c>
      <c r="M43" s="273">
        <v>1</v>
      </c>
      <c r="N43" s="274">
        <v>1.6666666666666667</v>
      </c>
      <c r="Q43" s="20">
        <v>3</v>
      </c>
    </row>
    <row r="44" spans="1:17" s="33" customFormat="1" ht="58.5" customHeight="1">
      <c r="A44" s="328" t="s">
        <v>395</v>
      </c>
      <c r="B44" s="328"/>
      <c r="C44" s="328"/>
      <c r="D44" s="328"/>
      <c r="E44" s="328"/>
      <c r="F44" s="328"/>
      <c r="G44" s="328"/>
      <c r="H44" s="328"/>
      <c r="I44" s="328"/>
      <c r="J44" s="328"/>
      <c r="K44" s="328"/>
      <c r="L44" s="328"/>
      <c r="M44" s="328"/>
      <c r="N44" s="328"/>
    </row>
    <row r="47" spans="1:17" ht="21.95" customHeight="1">
      <c r="D47" s="269"/>
    </row>
    <row r="48" spans="1:17" ht="21.95" customHeight="1">
      <c r="D48" s="269"/>
    </row>
    <row r="49" spans="4:4" ht="21.95" customHeight="1">
      <c r="D49" s="269"/>
    </row>
  </sheetData>
  <autoFilter ref="A4:Q44"/>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65"/>
  <sheetViews>
    <sheetView showZeros="0" topLeftCell="A13" workbookViewId="0">
      <selection activeCell="G39" sqref="G39"/>
    </sheetView>
  </sheetViews>
  <sheetFormatPr defaultColWidth="21.5" defaultRowHeight="21.95" customHeight="1"/>
  <cols>
    <col min="1" max="1" width="56.625" style="1" customWidth="1"/>
    <col min="2" max="2" width="26.25" style="241" customWidth="1"/>
    <col min="3" max="3" width="8.25" style="11" customWidth="1"/>
    <col min="4" max="10" width="21.5" style="11"/>
    <col min="11" max="16384" width="21.5" style="1"/>
  </cols>
  <sheetData>
    <row r="1" spans="1:10" ht="21.95" customHeight="1">
      <c r="A1" s="327" t="s">
        <v>149</v>
      </c>
      <c r="B1" s="327"/>
    </row>
    <row r="2" spans="1:10" s="2" customFormat="1" ht="21.95" customHeight="1">
      <c r="A2" s="329" t="s">
        <v>276</v>
      </c>
      <c r="B2" s="329"/>
      <c r="C2" s="32"/>
      <c r="D2" s="32"/>
      <c r="E2" s="32"/>
      <c r="F2" s="32"/>
      <c r="G2" s="32"/>
      <c r="H2" s="32"/>
      <c r="I2" s="32"/>
      <c r="J2" s="32"/>
    </row>
    <row r="3" spans="1:10" s="2" customFormat="1" ht="18.75" customHeight="1">
      <c r="A3" s="29"/>
      <c r="B3" s="232"/>
      <c r="C3" s="32"/>
      <c r="D3" s="32"/>
      <c r="E3" s="32"/>
      <c r="F3" s="32"/>
      <c r="G3" s="32"/>
      <c r="H3" s="32"/>
      <c r="I3" s="32"/>
      <c r="J3" s="32"/>
    </row>
    <row r="4" spans="1:10" ht="24" customHeight="1" thickBot="1">
      <c r="A4" s="330" t="s">
        <v>151</v>
      </c>
      <c r="B4" s="330"/>
    </row>
    <row r="5" spans="1:10" ht="18" customHeight="1">
      <c r="A5" s="225" t="s">
        <v>152</v>
      </c>
      <c r="B5" s="233" t="s">
        <v>153</v>
      </c>
    </row>
    <row r="6" spans="1:10" ht="18" customHeight="1">
      <c r="A6" s="234" t="s">
        <v>315</v>
      </c>
      <c r="B6" s="235">
        <f>B7+B23+B26+B38+B44+B47+B52+B62</f>
        <v>3587</v>
      </c>
    </row>
    <row r="7" spans="1:10" ht="18" customHeight="1">
      <c r="A7" s="234" t="s">
        <v>250</v>
      </c>
      <c r="B7" s="236">
        <v>1152</v>
      </c>
    </row>
    <row r="8" spans="1:10" ht="18" customHeight="1">
      <c r="A8" s="234" t="s">
        <v>251</v>
      </c>
      <c r="B8" s="237">
        <v>35</v>
      </c>
    </row>
    <row r="9" spans="1:10" ht="18" customHeight="1">
      <c r="A9" s="238" t="s">
        <v>252</v>
      </c>
      <c r="B9" s="236">
        <v>34</v>
      </c>
    </row>
    <row r="10" spans="1:10" ht="18" customHeight="1">
      <c r="A10" s="238" t="s">
        <v>253</v>
      </c>
      <c r="B10" s="236">
        <v>1</v>
      </c>
    </row>
    <row r="11" spans="1:10" ht="18" customHeight="1">
      <c r="A11" s="234" t="s">
        <v>317</v>
      </c>
      <c r="B11" s="236">
        <v>746</v>
      </c>
    </row>
    <row r="12" spans="1:10" ht="18" customHeight="1">
      <c r="A12" s="238" t="s">
        <v>252</v>
      </c>
      <c r="B12" s="236">
        <v>672</v>
      </c>
    </row>
    <row r="13" spans="1:10" ht="18" customHeight="1">
      <c r="A13" s="238" t="s">
        <v>253</v>
      </c>
      <c r="B13" s="236">
        <v>63</v>
      </c>
    </row>
    <row r="14" spans="1:10" ht="18" customHeight="1">
      <c r="A14" s="238" t="s">
        <v>318</v>
      </c>
      <c r="B14" s="236">
        <v>11</v>
      </c>
    </row>
    <row r="15" spans="1:10" ht="18" customHeight="1">
      <c r="A15" s="234" t="s">
        <v>319</v>
      </c>
      <c r="B15" s="236">
        <v>41</v>
      </c>
    </row>
    <row r="16" spans="1:10" ht="18" customHeight="1">
      <c r="A16" s="238" t="s">
        <v>252</v>
      </c>
      <c r="B16" s="236">
        <v>41</v>
      </c>
    </row>
    <row r="17" spans="1:2" ht="18" customHeight="1">
      <c r="A17" s="234" t="s">
        <v>320</v>
      </c>
      <c r="B17" s="236">
        <v>14</v>
      </c>
    </row>
    <row r="18" spans="1:2" ht="18" customHeight="1">
      <c r="A18" s="238" t="s">
        <v>252</v>
      </c>
      <c r="B18" s="236">
        <v>14</v>
      </c>
    </row>
    <row r="19" spans="1:2" ht="18" customHeight="1">
      <c r="A19" s="234" t="s">
        <v>321</v>
      </c>
      <c r="B19" s="236">
        <v>208</v>
      </c>
    </row>
    <row r="20" spans="1:2" ht="18" customHeight="1">
      <c r="A20" s="238" t="s">
        <v>252</v>
      </c>
      <c r="B20" s="236">
        <v>208</v>
      </c>
    </row>
    <row r="21" spans="1:2" ht="18" customHeight="1">
      <c r="A21" s="234" t="s">
        <v>322</v>
      </c>
      <c r="B21" s="236">
        <v>108</v>
      </c>
    </row>
    <row r="22" spans="1:2" ht="18" customHeight="1">
      <c r="A22" s="238" t="s">
        <v>323</v>
      </c>
      <c r="B22" s="236">
        <v>108</v>
      </c>
    </row>
    <row r="23" spans="1:2" ht="18" customHeight="1">
      <c r="A23" s="234" t="s">
        <v>324</v>
      </c>
      <c r="B23" s="236">
        <v>70</v>
      </c>
    </row>
    <row r="24" spans="1:2" ht="18" customHeight="1">
      <c r="A24" s="234" t="s">
        <v>325</v>
      </c>
      <c r="B24" s="236">
        <v>70</v>
      </c>
    </row>
    <row r="25" spans="1:2" ht="18" customHeight="1">
      <c r="A25" s="238" t="s">
        <v>326</v>
      </c>
      <c r="B25" s="236">
        <v>70</v>
      </c>
    </row>
    <row r="26" spans="1:2" ht="18" customHeight="1">
      <c r="A26" s="234" t="s">
        <v>254</v>
      </c>
      <c r="B26" s="236">
        <v>627</v>
      </c>
    </row>
    <row r="27" spans="1:2" ht="18" customHeight="1">
      <c r="A27" s="234" t="s">
        <v>327</v>
      </c>
      <c r="B27" s="236">
        <v>133</v>
      </c>
    </row>
    <row r="28" spans="1:2" ht="18" customHeight="1">
      <c r="A28" s="238" t="s">
        <v>328</v>
      </c>
      <c r="B28" s="236">
        <v>133</v>
      </c>
    </row>
    <row r="29" spans="1:2" ht="18" customHeight="1">
      <c r="A29" s="234" t="s">
        <v>329</v>
      </c>
      <c r="B29" s="236">
        <v>349</v>
      </c>
    </row>
    <row r="30" spans="1:2" ht="18" customHeight="1">
      <c r="A30" s="238" t="s">
        <v>330</v>
      </c>
      <c r="B30" s="236">
        <v>11</v>
      </c>
    </row>
    <row r="31" spans="1:2" ht="18" customHeight="1">
      <c r="A31" s="238" t="s">
        <v>331</v>
      </c>
      <c r="B31" s="236">
        <v>148</v>
      </c>
    </row>
    <row r="32" spans="1:2" ht="18" customHeight="1">
      <c r="A32" s="238" t="s">
        <v>332</v>
      </c>
      <c r="B32" s="236">
        <v>73</v>
      </c>
    </row>
    <row r="33" spans="1:2" ht="18" customHeight="1">
      <c r="A33" s="238" t="s">
        <v>333</v>
      </c>
      <c r="B33" s="236">
        <v>117</v>
      </c>
    </row>
    <row r="34" spans="1:2" ht="18" customHeight="1">
      <c r="A34" s="234" t="s">
        <v>334</v>
      </c>
      <c r="B34" s="236">
        <v>75</v>
      </c>
    </row>
    <row r="35" spans="1:2" ht="18" customHeight="1">
      <c r="A35" s="238" t="s">
        <v>316</v>
      </c>
      <c r="B35" s="236">
        <v>75</v>
      </c>
    </row>
    <row r="36" spans="1:2" ht="18" customHeight="1">
      <c r="A36" s="234" t="s">
        <v>335</v>
      </c>
      <c r="B36" s="236">
        <v>70</v>
      </c>
    </row>
    <row r="37" spans="1:2" ht="18" customHeight="1">
      <c r="A37" s="238" t="s">
        <v>336</v>
      </c>
      <c r="B37" s="236">
        <v>70</v>
      </c>
    </row>
    <row r="38" spans="1:2" ht="18" customHeight="1">
      <c r="A38" s="234" t="s">
        <v>337</v>
      </c>
      <c r="B38" s="236">
        <v>144</v>
      </c>
    </row>
    <row r="39" spans="1:2" ht="18" customHeight="1">
      <c r="A39" s="234" t="s">
        <v>338</v>
      </c>
      <c r="B39" s="236">
        <v>5</v>
      </c>
    </row>
    <row r="40" spans="1:2" ht="18" customHeight="1">
      <c r="A40" s="238" t="s">
        <v>339</v>
      </c>
      <c r="B40" s="236">
        <v>5</v>
      </c>
    </row>
    <row r="41" spans="1:2" ht="18" customHeight="1">
      <c r="A41" s="234" t="s">
        <v>340</v>
      </c>
      <c r="B41" s="236">
        <v>139</v>
      </c>
    </row>
    <row r="42" spans="1:2" ht="18" customHeight="1">
      <c r="A42" s="238" t="s">
        <v>341</v>
      </c>
      <c r="B42" s="236">
        <v>58</v>
      </c>
    </row>
    <row r="43" spans="1:2" ht="18" customHeight="1">
      <c r="A43" s="238" t="s">
        <v>342</v>
      </c>
      <c r="B43" s="236">
        <v>81</v>
      </c>
    </row>
    <row r="44" spans="1:2" ht="18" customHeight="1">
      <c r="A44" s="234" t="s">
        <v>343</v>
      </c>
      <c r="B44" s="236">
        <v>140</v>
      </c>
    </row>
    <row r="45" spans="1:2" ht="18" customHeight="1">
      <c r="A45" s="234" t="s">
        <v>344</v>
      </c>
      <c r="B45" s="236">
        <v>140</v>
      </c>
    </row>
    <row r="46" spans="1:2" ht="18" customHeight="1">
      <c r="A46" s="238" t="s">
        <v>345</v>
      </c>
      <c r="B46" s="236">
        <v>140</v>
      </c>
    </row>
    <row r="47" spans="1:2" ht="18" customHeight="1">
      <c r="A47" s="234" t="s">
        <v>346</v>
      </c>
      <c r="B47" s="236">
        <v>175</v>
      </c>
    </row>
    <row r="48" spans="1:2" ht="18" customHeight="1">
      <c r="A48" s="234" t="s">
        <v>347</v>
      </c>
      <c r="B48" s="236">
        <v>121</v>
      </c>
    </row>
    <row r="49" spans="1:2" ht="18" customHeight="1">
      <c r="A49" s="238" t="s">
        <v>348</v>
      </c>
      <c r="B49" s="236">
        <v>121</v>
      </c>
    </row>
    <row r="50" spans="1:2" ht="18" customHeight="1">
      <c r="A50" s="234" t="s">
        <v>349</v>
      </c>
      <c r="B50" s="236">
        <v>54</v>
      </c>
    </row>
    <row r="51" spans="1:2" ht="18" customHeight="1">
      <c r="A51" s="238" t="s">
        <v>350</v>
      </c>
      <c r="B51" s="236">
        <v>54</v>
      </c>
    </row>
    <row r="52" spans="1:2" ht="18" customHeight="1">
      <c r="A52" s="234" t="s">
        <v>351</v>
      </c>
      <c r="B52" s="236">
        <v>1155</v>
      </c>
    </row>
    <row r="53" spans="1:2" ht="18" customHeight="1">
      <c r="A53" s="234" t="s">
        <v>352</v>
      </c>
      <c r="B53" s="236">
        <v>462</v>
      </c>
    </row>
    <row r="54" spans="1:2" ht="18" customHeight="1">
      <c r="A54" s="238" t="s">
        <v>316</v>
      </c>
      <c r="B54" s="236">
        <v>395</v>
      </c>
    </row>
    <row r="55" spans="1:2" ht="18" customHeight="1">
      <c r="A55" s="238" t="s">
        <v>353</v>
      </c>
      <c r="B55" s="236">
        <v>67</v>
      </c>
    </row>
    <row r="56" spans="1:2" ht="18" customHeight="1">
      <c r="A56" s="234" t="s">
        <v>354</v>
      </c>
      <c r="B56" s="236">
        <v>74</v>
      </c>
    </row>
    <row r="57" spans="1:2" ht="18" customHeight="1">
      <c r="A57" s="238" t="s">
        <v>355</v>
      </c>
      <c r="B57" s="236">
        <v>74</v>
      </c>
    </row>
    <row r="58" spans="1:2" ht="18" customHeight="1">
      <c r="A58" s="234" t="s">
        <v>356</v>
      </c>
      <c r="B58" s="236">
        <v>58</v>
      </c>
    </row>
    <row r="59" spans="1:2" ht="18" customHeight="1">
      <c r="A59" s="238" t="s">
        <v>357</v>
      </c>
      <c r="B59" s="236">
        <v>58</v>
      </c>
    </row>
    <row r="60" spans="1:2" ht="18" customHeight="1">
      <c r="A60" s="234" t="s">
        <v>358</v>
      </c>
      <c r="B60" s="236">
        <v>561</v>
      </c>
    </row>
    <row r="61" spans="1:2" ht="18" customHeight="1">
      <c r="A61" s="238" t="s">
        <v>359</v>
      </c>
      <c r="B61" s="236">
        <v>561</v>
      </c>
    </row>
    <row r="62" spans="1:2" ht="18" customHeight="1">
      <c r="A62" s="234" t="s">
        <v>360</v>
      </c>
      <c r="B62" s="236">
        <v>124</v>
      </c>
    </row>
    <row r="63" spans="1:2" ht="18" customHeight="1">
      <c r="A63" s="234" t="s">
        <v>361</v>
      </c>
      <c r="B63" s="236">
        <v>124</v>
      </c>
    </row>
    <row r="64" spans="1:2" ht="18" customHeight="1" thickBot="1">
      <c r="A64" s="242" t="s">
        <v>362</v>
      </c>
      <c r="B64" s="240">
        <v>124</v>
      </c>
    </row>
    <row r="65" spans="1:2" ht="21.95" customHeight="1">
      <c r="A65" s="331" t="s">
        <v>293</v>
      </c>
      <c r="B65" s="331"/>
    </row>
  </sheetData>
  <mergeCells count="4">
    <mergeCell ref="A2:B2"/>
    <mergeCell ref="A1:B1"/>
    <mergeCell ref="A4:B4"/>
    <mergeCell ref="A65:B65"/>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Q58"/>
  <sheetViews>
    <sheetView showZeros="0" tabSelected="1" zoomScaleSheetLayoutView="130" workbookViewId="0">
      <selection activeCell="F20" sqref="F20:G20"/>
    </sheetView>
  </sheetViews>
  <sheetFormatPr defaultColWidth="9" defaultRowHeight="14.25"/>
  <cols>
    <col min="1" max="1" width="39.125" style="39" customWidth="1"/>
    <col min="2" max="2" width="11.125" style="40" customWidth="1"/>
    <col min="3" max="3" width="12.25" style="40" customWidth="1"/>
    <col min="4" max="4" width="11.125" style="40" customWidth="1"/>
    <col min="5" max="5" width="11.625" style="40" customWidth="1"/>
    <col min="6" max="6" width="12.625" style="40" customWidth="1"/>
    <col min="7" max="7" width="11.75" style="40" customWidth="1"/>
    <col min="8" max="8" width="35.125" style="41" bestFit="1" customWidth="1"/>
    <col min="9" max="9" width="11.125" style="40" customWidth="1"/>
    <col min="10" max="10" width="12.375" style="40" customWidth="1"/>
    <col min="11" max="11" width="11.125" style="40" customWidth="1"/>
    <col min="12" max="12" width="11.875" style="40" customWidth="1"/>
    <col min="13" max="13" width="12.625" style="40" customWidth="1"/>
    <col min="14" max="14" width="11.75" style="40" customWidth="1"/>
    <col min="15" max="15" width="9" style="36"/>
    <col min="16" max="17" width="9" style="36" hidden="1" customWidth="1"/>
    <col min="18" max="16384" width="9" style="36"/>
  </cols>
  <sheetData>
    <row r="1" spans="1:17" ht="18" customHeight="1">
      <c r="A1" s="335" t="s">
        <v>224</v>
      </c>
      <c r="B1" s="335"/>
      <c r="C1" s="335"/>
      <c r="D1" s="335"/>
      <c r="E1" s="335"/>
      <c r="F1" s="335"/>
      <c r="G1" s="335"/>
      <c r="H1" s="335"/>
      <c r="I1" s="35"/>
      <c r="J1" s="35"/>
      <c r="K1" s="35"/>
      <c r="L1" s="35"/>
      <c r="M1" s="35"/>
      <c r="N1" s="35"/>
    </row>
    <row r="2" spans="1:17" ht="33" customHeight="1">
      <c r="A2" s="332" t="s">
        <v>277</v>
      </c>
      <c r="B2" s="332"/>
      <c r="C2" s="332"/>
      <c r="D2" s="332"/>
      <c r="E2" s="332"/>
      <c r="F2" s="332"/>
      <c r="G2" s="332"/>
      <c r="H2" s="332"/>
      <c r="I2" s="332"/>
      <c r="J2" s="332"/>
      <c r="K2" s="332"/>
      <c r="L2" s="332"/>
      <c r="M2" s="332"/>
      <c r="N2" s="332"/>
    </row>
    <row r="3" spans="1:17" ht="20.25" customHeight="1" thickBot="1">
      <c r="A3" s="333" t="s">
        <v>44</v>
      </c>
      <c r="B3" s="333"/>
      <c r="C3" s="333"/>
      <c r="D3" s="333"/>
      <c r="E3" s="333"/>
      <c r="F3" s="333"/>
      <c r="G3" s="333"/>
      <c r="H3" s="333"/>
      <c r="I3" s="37"/>
      <c r="J3" s="37"/>
      <c r="K3" s="37"/>
      <c r="L3" s="37"/>
      <c r="M3" s="37"/>
      <c r="N3" s="38" t="s">
        <v>34</v>
      </c>
    </row>
    <row r="4" spans="1:17" ht="56.25">
      <c r="A4" s="145" t="s">
        <v>40</v>
      </c>
      <c r="B4" s="141" t="s">
        <v>82</v>
      </c>
      <c r="C4" s="141" t="s">
        <v>160</v>
      </c>
      <c r="D4" s="141" t="s">
        <v>161</v>
      </c>
      <c r="E4" s="141" t="s">
        <v>43</v>
      </c>
      <c r="F4" s="141" t="s">
        <v>240</v>
      </c>
      <c r="G4" s="142" t="s">
        <v>239</v>
      </c>
      <c r="H4" s="146" t="s">
        <v>42</v>
      </c>
      <c r="I4" s="141" t="s">
        <v>216</v>
      </c>
      <c r="J4" s="141" t="s">
        <v>160</v>
      </c>
      <c r="K4" s="141" t="s">
        <v>161</v>
      </c>
      <c r="L4" s="141" t="s">
        <v>43</v>
      </c>
      <c r="M4" s="141" t="s">
        <v>240</v>
      </c>
      <c r="N4" s="144" t="s">
        <v>239</v>
      </c>
      <c r="P4" s="36" t="s">
        <v>406</v>
      </c>
      <c r="Q4" s="36" t="s">
        <v>407</v>
      </c>
    </row>
    <row r="5" spans="1:17" ht="20.100000000000001" customHeight="1">
      <c r="A5" s="94" t="s">
        <v>41</v>
      </c>
      <c r="B5" s="289">
        <f>B6+B20</f>
        <v>0</v>
      </c>
      <c r="C5" s="289">
        <f>C6+C20</f>
        <v>0</v>
      </c>
      <c r="D5" s="289">
        <f>D6+D20</f>
        <v>145</v>
      </c>
      <c r="E5" s="289">
        <f>E6+E20</f>
        <v>145</v>
      </c>
      <c r="F5" s="280">
        <v>1</v>
      </c>
      <c r="G5" s="302">
        <v>1.5591397849462365</v>
      </c>
      <c r="H5" s="290" t="s">
        <v>408</v>
      </c>
      <c r="I5" s="289">
        <f>I6+I20</f>
        <v>0</v>
      </c>
      <c r="J5" s="289">
        <f>J6+J20</f>
        <v>0</v>
      </c>
      <c r="K5" s="289">
        <f>K6+K20</f>
        <v>145</v>
      </c>
      <c r="L5" s="289">
        <f>L6+L20</f>
        <v>145</v>
      </c>
      <c r="M5" s="280">
        <v>1</v>
      </c>
      <c r="N5" s="303">
        <v>1.5591397849462365</v>
      </c>
      <c r="P5" s="180">
        <f>P6+P20</f>
        <v>93</v>
      </c>
      <c r="Q5" s="180">
        <f>Q6+Q20</f>
        <v>93</v>
      </c>
    </row>
    <row r="6" spans="1:17" ht="20.100000000000001" customHeight="1">
      <c r="A6" s="95" t="s">
        <v>3</v>
      </c>
      <c r="B6" s="289">
        <f>SUM(B7:B19)</f>
        <v>0</v>
      </c>
      <c r="C6" s="289">
        <f>SUM(C7:C19)</f>
        <v>0</v>
      </c>
      <c r="D6" s="289">
        <f>SUM(D7:D19)</f>
        <v>145</v>
      </c>
      <c r="E6" s="289">
        <f>SUM(E7:E19)</f>
        <v>145</v>
      </c>
      <c r="F6" s="280">
        <v>1</v>
      </c>
      <c r="G6" s="204">
        <v>11.153846153846153</v>
      </c>
      <c r="H6" s="292" t="s">
        <v>4</v>
      </c>
      <c r="I6" s="289">
        <f>SUM(I7:I19)</f>
        <v>0</v>
      </c>
      <c r="J6" s="289">
        <f>SUM(J7:J19)</f>
        <v>0</v>
      </c>
      <c r="K6" s="289">
        <f>SUM(K7:K19)</f>
        <v>109</v>
      </c>
      <c r="L6" s="289">
        <f>SUM(L7:L19)</f>
        <v>109</v>
      </c>
      <c r="M6" s="280">
        <v>1</v>
      </c>
      <c r="N6" s="206">
        <v>1.3625</v>
      </c>
      <c r="P6" s="180">
        <f>SUM(P7:P19)</f>
        <v>13</v>
      </c>
      <c r="Q6" s="180">
        <f>SUM(Q7:Q19)</f>
        <v>80</v>
      </c>
    </row>
    <row r="7" spans="1:17" ht="20.100000000000001" customHeight="1">
      <c r="A7" s="79" t="s">
        <v>83</v>
      </c>
      <c r="B7" s="293"/>
      <c r="C7" s="293"/>
      <c r="D7" s="81"/>
      <c r="E7" s="293"/>
      <c r="F7" s="270"/>
      <c r="G7" s="203"/>
      <c r="H7" s="88" t="s">
        <v>409</v>
      </c>
      <c r="I7" s="293"/>
      <c r="J7" s="293"/>
      <c r="K7" s="81"/>
      <c r="L7" s="293"/>
      <c r="M7" s="270"/>
      <c r="N7" s="205"/>
    </row>
    <row r="8" spans="1:17" ht="20.100000000000001" customHeight="1">
      <c r="A8" s="87" t="s">
        <v>84</v>
      </c>
      <c r="B8" s="293"/>
      <c r="C8" s="293"/>
      <c r="D8" s="81"/>
      <c r="E8" s="293"/>
      <c r="F8" s="270"/>
      <c r="G8" s="203"/>
      <c r="H8" s="88" t="s">
        <v>61</v>
      </c>
      <c r="I8" s="293"/>
      <c r="J8" s="293"/>
      <c r="K8" s="81"/>
      <c r="L8" s="293"/>
      <c r="M8" s="270"/>
      <c r="N8" s="205"/>
    </row>
    <row r="9" spans="1:17" ht="20.100000000000001" customHeight="1">
      <c r="A9" s="87" t="s">
        <v>85</v>
      </c>
      <c r="B9" s="293"/>
      <c r="C9" s="293"/>
      <c r="D9" s="81"/>
      <c r="E9" s="293"/>
      <c r="F9" s="270"/>
      <c r="G9" s="203"/>
      <c r="H9" s="88" t="s">
        <v>62</v>
      </c>
      <c r="I9" s="293"/>
      <c r="J9" s="293"/>
      <c r="K9" s="81">
        <v>109</v>
      </c>
      <c r="L9" s="293">
        <v>109</v>
      </c>
      <c r="M9" s="270">
        <v>1</v>
      </c>
      <c r="N9" s="205"/>
    </row>
    <row r="10" spans="1:17" ht="20.100000000000001" customHeight="1">
      <c r="A10" s="87" t="s">
        <v>108</v>
      </c>
      <c r="B10" s="293"/>
      <c r="C10" s="293"/>
      <c r="D10" s="81"/>
      <c r="E10" s="293"/>
      <c r="F10" s="270"/>
      <c r="G10" s="203"/>
      <c r="H10" s="88" t="s">
        <v>63</v>
      </c>
      <c r="I10" s="293"/>
      <c r="J10" s="293"/>
      <c r="K10" s="81"/>
      <c r="L10" s="293"/>
      <c r="M10" s="270"/>
      <c r="N10" s="205"/>
    </row>
    <row r="11" spans="1:17" ht="20.100000000000001" customHeight="1">
      <c r="A11" s="87" t="s">
        <v>109</v>
      </c>
      <c r="B11" s="293"/>
      <c r="C11" s="293"/>
      <c r="D11" s="81"/>
      <c r="E11" s="293"/>
      <c r="F11" s="270"/>
      <c r="G11" s="203"/>
      <c r="H11" s="88" t="s">
        <v>64</v>
      </c>
      <c r="I11" s="293"/>
      <c r="J11" s="293"/>
      <c r="K11" s="81"/>
      <c r="L11" s="293"/>
      <c r="M11" s="270"/>
      <c r="N11" s="205"/>
    </row>
    <row r="12" spans="1:17" ht="20.100000000000001" customHeight="1">
      <c r="A12" s="87" t="s">
        <v>110</v>
      </c>
      <c r="B12" s="293"/>
      <c r="C12" s="293"/>
      <c r="D12" s="81"/>
      <c r="E12" s="293"/>
      <c r="F12" s="270"/>
      <c r="G12" s="203"/>
      <c r="H12" s="88" t="s">
        <v>410</v>
      </c>
      <c r="I12" s="293"/>
      <c r="J12" s="293"/>
      <c r="K12" s="81"/>
      <c r="L12" s="293"/>
      <c r="M12" s="270"/>
      <c r="N12" s="205"/>
    </row>
    <row r="13" spans="1:17" ht="20.100000000000001" customHeight="1">
      <c r="A13" s="87" t="s">
        <v>111</v>
      </c>
      <c r="B13" s="293"/>
      <c r="C13" s="293"/>
      <c r="D13" s="81">
        <v>109</v>
      </c>
      <c r="E13" s="293">
        <v>109</v>
      </c>
      <c r="F13" s="270">
        <v>1</v>
      </c>
      <c r="G13" s="203"/>
      <c r="H13" s="88" t="s">
        <v>411</v>
      </c>
      <c r="I13" s="293"/>
      <c r="J13" s="293"/>
      <c r="K13" s="81"/>
      <c r="L13" s="293"/>
      <c r="M13" s="270"/>
      <c r="N13" s="205"/>
    </row>
    <row r="14" spans="1:17" ht="20.100000000000001" customHeight="1">
      <c r="A14" s="87" t="s">
        <v>112</v>
      </c>
      <c r="B14" s="293"/>
      <c r="C14" s="293"/>
      <c r="D14" s="81"/>
      <c r="E14" s="293"/>
      <c r="F14" s="270"/>
      <c r="G14" s="203"/>
      <c r="H14" s="88" t="s">
        <v>412</v>
      </c>
      <c r="I14" s="293"/>
      <c r="J14" s="293"/>
      <c r="K14" s="81"/>
      <c r="L14" s="293"/>
      <c r="M14" s="270"/>
      <c r="N14" s="205"/>
    </row>
    <row r="15" spans="1:17" ht="20.100000000000001" customHeight="1">
      <c r="A15" s="87" t="s">
        <v>113</v>
      </c>
      <c r="B15" s="293"/>
      <c r="C15" s="293"/>
      <c r="D15" s="81"/>
      <c r="E15" s="293"/>
      <c r="F15" s="270"/>
      <c r="G15" s="203"/>
      <c r="H15" s="88" t="s">
        <v>413</v>
      </c>
      <c r="I15" s="293"/>
      <c r="J15" s="293"/>
      <c r="K15" s="81"/>
      <c r="L15" s="293"/>
      <c r="M15" s="270"/>
      <c r="N15" s="205"/>
      <c r="Q15" s="36">
        <v>80</v>
      </c>
    </row>
    <row r="16" spans="1:17" ht="20.100000000000001" customHeight="1">
      <c r="A16" s="87" t="s">
        <v>114</v>
      </c>
      <c r="B16" s="293"/>
      <c r="C16" s="293"/>
      <c r="D16" s="81"/>
      <c r="E16" s="293"/>
      <c r="F16" s="270"/>
      <c r="G16" s="203"/>
      <c r="H16" s="88"/>
      <c r="I16" s="293"/>
      <c r="J16" s="293"/>
      <c r="K16" s="81"/>
      <c r="L16" s="293"/>
      <c r="M16" s="270"/>
      <c r="N16" s="271"/>
    </row>
    <row r="17" spans="1:17" ht="20.100000000000001" customHeight="1">
      <c r="A17" s="96" t="s">
        <v>115</v>
      </c>
      <c r="B17" s="293"/>
      <c r="C17" s="293"/>
      <c r="D17" s="81"/>
      <c r="E17" s="293"/>
      <c r="F17" s="270"/>
      <c r="G17" s="203"/>
      <c r="H17" s="88"/>
      <c r="I17" s="293"/>
      <c r="J17" s="293"/>
      <c r="K17" s="81"/>
      <c r="L17" s="293"/>
      <c r="M17" s="270"/>
      <c r="N17" s="271"/>
    </row>
    <row r="18" spans="1:17" ht="20.100000000000001" customHeight="1">
      <c r="A18" s="96" t="s">
        <v>116</v>
      </c>
      <c r="B18" s="293"/>
      <c r="C18" s="293"/>
      <c r="D18" s="81"/>
      <c r="E18" s="293"/>
      <c r="F18" s="270"/>
      <c r="G18" s="203"/>
      <c r="H18" s="88"/>
      <c r="I18" s="293"/>
      <c r="J18" s="293"/>
      <c r="K18" s="81"/>
      <c r="L18" s="293"/>
      <c r="M18" s="270"/>
      <c r="N18" s="271"/>
    </row>
    <row r="19" spans="1:17" ht="20.100000000000001" customHeight="1">
      <c r="A19" s="96" t="s">
        <v>190</v>
      </c>
      <c r="B19" s="293"/>
      <c r="C19" s="293"/>
      <c r="D19" s="97">
        <v>36</v>
      </c>
      <c r="E19" s="293">
        <v>36</v>
      </c>
      <c r="F19" s="286">
        <v>1</v>
      </c>
      <c r="G19" s="203">
        <v>2.7692307692307701</v>
      </c>
      <c r="H19" s="88"/>
      <c r="I19" s="293"/>
      <c r="J19" s="293"/>
      <c r="K19" s="97"/>
      <c r="L19" s="293"/>
      <c r="M19" s="286"/>
      <c r="N19" s="271"/>
      <c r="P19" s="36">
        <v>13</v>
      </c>
    </row>
    <row r="20" spans="1:17" ht="20.100000000000001" customHeight="1">
      <c r="A20" s="95" t="s">
        <v>30</v>
      </c>
      <c r="B20" s="289">
        <f>B21+B22+B23+B26</f>
        <v>0</v>
      </c>
      <c r="C20" s="289">
        <f>C21+C22+C23+C26</f>
        <v>0</v>
      </c>
      <c r="D20" s="289">
        <f>D21+D22+D23+D26</f>
        <v>0</v>
      </c>
      <c r="E20" s="289">
        <f>E21+E22+E23+E26</f>
        <v>0</v>
      </c>
      <c r="F20" s="280"/>
      <c r="G20" s="283"/>
      <c r="H20" s="292" t="s">
        <v>414</v>
      </c>
      <c r="I20" s="289">
        <f>I21+I22+I23++I24+I26+I29</f>
        <v>0</v>
      </c>
      <c r="J20" s="289">
        <f>J21+J22+J23++J24+J26+J29</f>
        <v>0</v>
      </c>
      <c r="K20" s="289">
        <f>K21+K22+K23++K24+K26+K29</f>
        <v>36</v>
      </c>
      <c r="L20" s="289">
        <f>L21+L22+L23++L24+L26+L29</f>
        <v>36</v>
      </c>
      <c r="M20" s="280">
        <v>1</v>
      </c>
      <c r="N20" s="285">
        <v>2.7692307692307701</v>
      </c>
      <c r="P20" s="180">
        <f>P21+P22+P23+P26</f>
        <v>80</v>
      </c>
      <c r="Q20" s="180">
        <f>Q21+Q22+Q23++Q24+Q26+Q29</f>
        <v>13</v>
      </c>
    </row>
    <row r="21" spans="1:17" ht="20.100000000000001" customHeight="1">
      <c r="A21" s="96" t="s">
        <v>271</v>
      </c>
      <c r="B21" s="293"/>
      <c r="C21" s="293"/>
      <c r="D21" s="98"/>
      <c r="E21" s="293"/>
      <c r="F21" s="287"/>
      <c r="G21" s="294"/>
      <c r="H21" s="295" t="s">
        <v>415</v>
      </c>
      <c r="I21" s="293"/>
      <c r="J21" s="293"/>
      <c r="K21" s="98"/>
      <c r="L21" s="293"/>
      <c r="M21" s="287"/>
      <c r="N21" s="304"/>
      <c r="P21" s="36">
        <v>80</v>
      </c>
    </row>
    <row r="22" spans="1:17" ht="20.100000000000001" customHeight="1">
      <c r="A22" s="96" t="s">
        <v>363</v>
      </c>
      <c r="B22" s="293"/>
      <c r="C22" s="293"/>
      <c r="D22" s="98"/>
      <c r="E22" s="293"/>
      <c r="F22" s="287"/>
      <c r="G22" s="294"/>
      <c r="H22" s="296" t="s">
        <v>416</v>
      </c>
      <c r="I22" s="293"/>
      <c r="J22" s="293"/>
      <c r="K22" s="98"/>
      <c r="L22" s="293"/>
      <c r="M22" s="287"/>
      <c r="N22" s="304"/>
    </row>
    <row r="23" spans="1:17" ht="20.100000000000001" customHeight="1">
      <c r="A23" s="90" t="s">
        <v>131</v>
      </c>
      <c r="B23" s="293">
        <f>SUM(B24:B25)</f>
        <v>0</v>
      </c>
      <c r="C23" s="293">
        <f>SUM(C24:C25)</f>
        <v>0</v>
      </c>
      <c r="D23" s="98"/>
      <c r="E23" s="293">
        <f>SUM(E24:E25)</f>
        <v>0</v>
      </c>
      <c r="F23" s="287"/>
      <c r="G23" s="294"/>
      <c r="H23" s="297" t="s">
        <v>417</v>
      </c>
      <c r="I23" s="293"/>
      <c r="J23" s="293"/>
      <c r="K23" s="98">
        <v>36</v>
      </c>
      <c r="L23" s="293">
        <v>36</v>
      </c>
      <c r="M23" s="287">
        <v>1</v>
      </c>
      <c r="N23" s="304">
        <v>2.7692307692307692</v>
      </c>
      <c r="Q23" s="36">
        <v>13</v>
      </c>
    </row>
    <row r="24" spans="1:17" ht="20.100000000000001" customHeight="1">
      <c r="A24" s="90" t="s">
        <v>56</v>
      </c>
      <c r="B24" s="293"/>
      <c r="C24" s="293"/>
      <c r="D24" s="98"/>
      <c r="E24" s="293"/>
      <c r="F24" s="287"/>
      <c r="G24" s="288"/>
      <c r="H24" s="295" t="s">
        <v>418</v>
      </c>
      <c r="I24" s="293"/>
      <c r="J24" s="293"/>
      <c r="K24" s="98"/>
      <c r="L24" s="293"/>
      <c r="M24" s="287"/>
      <c r="N24" s="291"/>
    </row>
    <row r="25" spans="1:17" ht="20.100000000000001" customHeight="1">
      <c r="A25" s="90" t="s">
        <v>163</v>
      </c>
      <c r="B25" s="293"/>
      <c r="C25" s="293"/>
      <c r="D25" s="98"/>
      <c r="E25" s="293"/>
      <c r="F25" s="287"/>
      <c r="G25" s="288"/>
      <c r="H25" s="295" t="s">
        <v>419</v>
      </c>
      <c r="I25" s="293"/>
      <c r="J25" s="293"/>
      <c r="K25" s="98"/>
      <c r="L25" s="293"/>
      <c r="M25" s="287"/>
      <c r="N25" s="291"/>
    </row>
    <row r="26" spans="1:17" ht="20.100000000000001" customHeight="1">
      <c r="A26" s="96" t="s">
        <v>58</v>
      </c>
      <c r="B26" s="293"/>
      <c r="C26" s="293"/>
      <c r="D26" s="98"/>
      <c r="E26" s="293"/>
      <c r="F26" s="287"/>
      <c r="G26" s="288"/>
      <c r="H26" s="295" t="s">
        <v>420</v>
      </c>
      <c r="I26" s="293"/>
      <c r="J26" s="293"/>
      <c r="K26" s="98"/>
      <c r="L26" s="293"/>
      <c r="M26" s="287"/>
      <c r="N26" s="291"/>
    </row>
    <row r="27" spans="1:17" ht="20.100000000000001" customHeight="1">
      <c r="A27" s="96"/>
      <c r="B27" s="98"/>
      <c r="C27" s="98"/>
      <c r="D27" s="98"/>
      <c r="E27" s="98"/>
      <c r="F27" s="287"/>
      <c r="G27" s="288"/>
      <c r="H27" s="298" t="s">
        <v>421</v>
      </c>
      <c r="I27" s="293"/>
      <c r="J27" s="293"/>
      <c r="K27" s="98"/>
      <c r="L27" s="293"/>
      <c r="M27" s="287"/>
      <c r="N27" s="291"/>
    </row>
    <row r="28" spans="1:17" ht="20.100000000000001" customHeight="1">
      <c r="A28" s="96"/>
      <c r="B28" s="98"/>
      <c r="C28" s="98"/>
      <c r="D28" s="98"/>
      <c r="E28" s="98"/>
      <c r="F28" s="287"/>
      <c r="G28" s="288"/>
      <c r="H28" s="298" t="s">
        <v>422</v>
      </c>
      <c r="I28" s="293"/>
      <c r="J28" s="293"/>
      <c r="K28" s="98"/>
      <c r="L28" s="293"/>
      <c r="M28" s="287"/>
      <c r="N28" s="291"/>
    </row>
    <row r="29" spans="1:17" ht="20.100000000000001" customHeight="1">
      <c r="A29" s="101"/>
      <c r="B29" s="299"/>
      <c r="C29" s="299"/>
      <c r="D29" s="299"/>
      <c r="E29" s="299"/>
      <c r="F29" s="300"/>
      <c r="G29" s="300"/>
      <c r="H29" s="301" t="s">
        <v>423</v>
      </c>
      <c r="I29" s="299"/>
      <c r="J29" s="299"/>
      <c r="K29" s="299"/>
      <c r="L29" s="299"/>
      <c r="M29" s="300"/>
      <c r="N29" s="305"/>
    </row>
    <row r="30" spans="1:17" ht="37.5" customHeight="1">
      <c r="A30" s="334" t="s">
        <v>273</v>
      </c>
      <c r="B30" s="334"/>
      <c r="C30" s="334"/>
      <c r="D30" s="334"/>
      <c r="E30" s="334"/>
      <c r="F30" s="334"/>
      <c r="G30" s="334"/>
      <c r="H30" s="334"/>
      <c r="I30" s="334"/>
      <c r="J30" s="334"/>
      <c r="K30" s="334"/>
      <c r="L30" s="334"/>
      <c r="M30" s="334"/>
      <c r="N30" s="334"/>
    </row>
    <row r="31" spans="1:17" ht="20.100000000000001" customHeight="1">
      <c r="G31" s="36"/>
      <c r="N31" s="36"/>
    </row>
    <row r="32" spans="1:17" ht="20.100000000000001" customHeight="1">
      <c r="G32" s="36"/>
      <c r="N32" s="3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9" customFormat="1" ht="20.100000000000001" customHeight="1">
      <c r="B52" s="40"/>
      <c r="C52" s="40"/>
      <c r="D52" s="40"/>
      <c r="E52" s="40"/>
      <c r="F52" s="40"/>
      <c r="G52" s="40"/>
      <c r="H52" s="41"/>
      <c r="I52" s="40"/>
      <c r="J52" s="40"/>
      <c r="K52" s="40"/>
      <c r="L52" s="40"/>
      <c r="M52" s="40"/>
      <c r="N52" s="40"/>
    </row>
    <row r="53" spans="2:14" s="39" customFormat="1" ht="20.100000000000001" customHeight="1">
      <c r="B53" s="40"/>
      <c r="C53" s="40"/>
      <c r="D53" s="40"/>
      <c r="E53" s="40"/>
      <c r="F53" s="40"/>
      <c r="G53" s="40"/>
      <c r="H53" s="41"/>
      <c r="I53" s="40"/>
      <c r="J53" s="40"/>
      <c r="K53" s="40"/>
      <c r="L53" s="40"/>
      <c r="M53" s="40"/>
      <c r="N53" s="40"/>
    </row>
    <row r="54" spans="2:14" s="39" customFormat="1" ht="20.100000000000001" customHeight="1">
      <c r="B54" s="40"/>
      <c r="C54" s="40"/>
      <c r="D54" s="40"/>
      <c r="E54" s="40"/>
      <c r="F54" s="40"/>
      <c r="G54" s="40"/>
      <c r="H54" s="41"/>
      <c r="I54" s="40"/>
      <c r="J54" s="40"/>
      <c r="K54" s="40"/>
      <c r="L54" s="40"/>
      <c r="M54" s="40"/>
      <c r="N54" s="40"/>
    </row>
    <row r="55" spans="2:14" s="39" customFormat="1" ht="20.100000000000001" customHeight="1">
      <c r="B55" s="40"/>
      <c r="C55" s="40"/>
      <c r="D55" s="40"/>
      <c r="E55" s="40"/>
      <c r="F55" s="40"/>
      <c r="G55" s="40"/>
      <c r="H55" s="41"/>
      <c r="I55" s="40"/>
      <c r="J55" s="40"/>
      <c r="K55" s="40"/>
      <c r="L55" s="40"/>
      <c r="M55" s="40"/>
      <c r="N55" s="40"/>
    </row>
    <row r="56" spans="2:14" s="39" customFormat="1" ht="20.100000000000001" customHeight="1">
      <c r="B56" s="40"/>
      <c r="C56" s="40"/>
      <c r="D56" s="40"/>
      <c r="E56" s="40"/>
      <c r="F56" s="40"/>
      <c r="G56" s="40"/>
      <c r="H56" s="41"/>
      <c r="I56" s="40"/>
      <c r="J56" s="40"/>
      <c r="K56" s="40"/>
      <c r="L56" s="40"/>
      <c r="M56" s="40"/>
      <c r="N56" s="40"/>
    </row>
    <row r="57" spans="2:14" s="39" customFormat="1" ht="20.100000000000001" customHeight="1">
      <c r="B57" s="40"/>
      <c r="C57" s="40"/>
      <c r="D57" s="40"/>
      <c r="E57" s="40"/>
      <c r="F57" s="40"/>
      <c r="G57" s="40"/>
      <c r="H57" s="41"/>
      <c r="I57" s="40"/>
      <c r="J57" s="40"/>
      <c r="K57" s="40"/>
      <c r="L57" s="40"/>
      <c r="M57" s="40"/>
      <c r="N57" s="40"/>
    </row>
    <row r="58" spans="2:14" s="39" customFormat="1" ht="20.100000000000001" customHeight="1">
      <c r="B58" s="40"/>
      <c r="C58" s="40"/>
      <c r="D58" s="40"/>
      <c r="E58" s="40"/>
      <c r="F58" s="40"/>
      <c r="G58" s="40"/>
      <c r="H58" s="41"/>
      <c r="I58" s="40"/>
      <c r="J58" s="40"/>
      <c r="K58" s="40"/>
      <c r="L58" s="40"/>
      <c r="M58" s="40"/>
      <c r="N58" s="40"/>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B8"/>
  <sheetViews>
    <sheetView zoomScaleSheetLayoutView="130" workbookViewId="0">
      <selection activeCell="B29" sqref="B29"/>
    </sheetView>
  </sheetViews>
  <sheetFormatPr defaultColWidth="9" defaultRowHeight="14.25"/>
  <cols>
    <col min="1" max="1" width="62.625" style="31" customWidth="1"/>
    <col min="2" max="2" width="29.75" style="31" customWidth="1"/>
    <col min="3" max="3" width="11.625" style="30" customWidth="1"/>
    <col min="4" max="16384" width="9" style="30"/>
  </cols>
  <sheetData>
    <row r="1" spans="1:2" ht="18" customHeight="1">
      <c r="A1" s="336" t="s">
        <v>225</v>
      </c>
      <c r="B1" s="336"/>
    </row>
    <row r="2" spans="1:2" ht="24">
      <c r="A2" s="337" t="s">
        <v>397</v>
      </c>
      <c r="B2" s="337"/>
    </row>
    <row r="3" spans="1:2" ht="20.25" customHeight="1" thickBot="1">
      <c r="A3" s="74"/>
      <c r="B3" s="28" t="s">
        <v>147</v>
      </c>
    </row>
    <row r="4" spans="1:2" ht="22.5" customHeight="1">
      <c r="A4" s="226" t="s">
        <v>150</v>
      </c>
      <c r="B4" s="227" t="s">
        <v>148</v>
      </c>
    </row>
    <row r="5" spans="1:2" ht="22.5" customHeight="1">
      <c r="A5" s="234" t="s">
        <v>364</v>
      </c>
      <c r="B5" s="243">
        <f>B6</f>
        <v>109</v>
      </c>
    </row>
    <row r="6" spans="1:2" ht="22.5" customHeight="1">
      <c r="A6" s="234" t="s">
        <v>346</v>
      </c>
      <c r="B6" s="236">
        <f>B7</f>
        <v>109</v>
      </c>
    </row>
    <row r="7" spans="1:2" ht="22.5" customHeight="1">
      <c r="A7" s="234" t="s">
        <v>365</v>
      </c>
      <c r="B7" s="236">
        <f>SUM(B8:B8)</f>
        <v>109</v>
      </c>
    </row>
    <row r="8" spans="1:2" ht="22.5" customHeight="1" thickBot="1">
      <c r="A8" s="242" t="s">
        <v>366</v>
      </c>
      <c r="B8" s="240">
        <v>109</v>
      </c>
    </row>
  </sheetData>
  <autoFilter ref="A4:B8"/>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5" sqref="D15"/>
    </sheetView>
  </sheetViews>
  <sheetFormatPr defaultColWidth="12.75" defaultRowHeight="13.5"/>
  <cols>
    <col min="1" max="1" width="33" style="42" customWidth="1"/>
    <col min="2" max="5" width="12.625" style="46" customWidth="1"/>
    <col min="6" max="6" width="12.5" style="46" customWidth="1"/>
    <col min="7" max="7" width="13.125" style="46" customWidth="1"/>
    <col min="8" max="8" width="37.375" style="47" customWidth="1"/>
    <col min="9" max="13" width="12.5" style="48" customWidth="1"/>
    <col min="14" max="14" width="11.625" style="42" customWidth="1"/>
    <col min="15" max="260" width="9" style="42" customWidth="1"/>
    <col min="261" max="261" width="29.625" style="42" customWidth="1"/>
    <col min="262" max="262" width="12.75" style="42"/>
    <col min="263" max="263" width="29.75" style="42" customWidth="1"/>
    <col min="264" max="264" width="17" style="42" customWidth="1"/>
    <col min="265" max="265" width="37" style="42" customWidth="1"/>
    <col min="266" max="266" width="17.375" style="42" customWidth="1"/>
    <col min="267" max="516" width="9" style="42" customWidth="1"/>
    <col min="517" max="517" width="29.625" style="42" customWidth="1"/>
    <col min="518" max="518" width="12.75" style="42"/>
    <col min="519" max="519" width="29.75" style="42" customWidth="1"/>
    <col min="520" max="520" width="17" style="42" customWidth="1"/>
    <col min="521" max="521" width="37" style="42" customWidth="1"/>
    <col min="522" max="522" width="17.375" style="42" customWidth="1"/>
    <col min="523" max="772" width="9" style="42" customWidth="1"/>
    <col min="773" max="773" width="29.625" style="42" customWidth="1"/>
    <col min="774" max="774" width="12.75" style="42"/>
    <col min="775" max="775" width="29.75" style="42" customWidth="1"/>
    <col min="776" max="776" width="17" style="42" customWidth="1"/>
    <col min="777" max="777" width="37" style="42" customWidth="1"/>
    <col min="778" max="778" width="17.375" style="42" customWidth="1"/>
    <col min="779" max="1028" width="9" style="42" customWidth="1"/>
    <col min="1029" max="1029" width="29.625" style="42" customWidth="1"/>
    <col min="1030" max="1030" width="12.75" style="42"/>
    <col min="1031" max="1031" width="29.75" style="42" customWidth="1"/>
    <col min="1032" max="1032" width="17" style="42" customWidth="1"/>
    <col min="1033" max="1033" width="37" style="42" customWidth="1"/>
    <col min="1034" max="1034" width="17.375" style="42" customWidth="1"/>
    <col min="1035" max="1284" width="9" style="42" customWidth="1"/>
    <col min="1285" max="1285" width="29.625" style="42" customWidth="1"/>
    <col min="1286" max="1286" width="12.75" style="42"/>
    <col min="1287" max="1287" width="29.75" style="42" customWidth="1"/>
    <col min="1288" max="1288" width="17" style="42" customWidth="1"/>
    <col min="1289" max="1289" width="37" style="42" customWidth="1"/>
    <col min="1290" max="1290" width="17.375" style="42" customWidth="1"/>
    <col min="1291" max="1540" width="9" style="42" customWidth="1"/>
    <col min="1541" max="1541" width="29.625" style="42" customWidth="1"/>
    <col min="1542" max="1542" width="12.75" style="42"/>
    <col min="1543" max="1543" width="29.75" style="42" customWidth="1"/>
    <col min="1544" max="1544" width="17" style="42" customWidth="1"/>
    <col min="1545" max="1545" width="37" style="42" customWidth="1"/>
    <col min="1546" max="1546" width="17.375" style="42" customWidth="1"/>
    <col min="1547" max="1796" width="9" style="42" customWidth="1"/>
    <col min="1797" max="1797" width="29.625" style="42" customWidth="1"/>
    <col min="1798" max="1798" width="12.75" style="42"/>
    <col min="1799" max="1799" width="29.75" style="42" customWidth="1"/>
    <col min="1800" max="1800" width="17" style="42" customWidth="1"/>
    <col min="1801" max="1801" width="37" style="42" customWidth="1"/>
    <col min="1802" max="1802" width="17.375" style="42" customWidth="1"/>
    <col min="1803" max="2052" width="9" style="42" customWidth="1"/>
    <col min="2053" max="2053" width="29.625" style="42" customWidth="1"/>
    <col min="2054" max="2054" width="12.75" style="42"/>
    <col min="2055" max="2055" width="29.75" style="42" customWidth="1"/>
    <col min="2056" max="2056" width="17" style="42" customWidth="1"/>
    <col min="2057" max="2057" width="37" style="42" customWidth="1"/>
    <col min="2058" max="2058" width="17.375" style="42" customWidth="1"/>
    <col min="2059" max="2308" width="9" style="42" customWidth="1"/>
    <col min="2309" max="2309" width="29.625" style="42" customWidth="1"/>
    <col min="2310" max="2310" width="12.75" style="42"/>
    <col min="2311" max="2311" width="29.75" style="42" customWidth="1"/>
    <col min="2312" max="2312" width="17" style="42" customWidth="1"/>
    <col min="2313" max="2313" width="37" style="42" customWidth="1"/>
    <col min="2314" max="2314" width="17.375" style="42" customWidth="1"/>
    <col min="2315" max="2564" width="9" style="42" customWidth="1"/>
    <col min="2565" max="2565" width="29.625" style="42" customWidth="1"/>
    <col min="2566" max="2566" width="12.75" style="42"/>
    <col min="2567" max="2567" width="29.75" style="42" customWidth="1"/>
    <col min="2568" max="2568" width="17" style="42" customWidth="1"/>
    <col min="2569" max="2569" width="37" style="42" customWidth="1"/>
    <col min="2570" max="2570" width="17.375" style="42" customWidth="1"/>
    <col min="2571" max="2820" width="9" style="42" customWidth="1"/>
    <col min="2821" max="2821" width="29.625" style="42" customWidth="1"/>
    <col min="2822" max="2822" width="12.75" style="42"/>
    <col min="2823" max="2823" width="29.75" style="42" customWidth="1"/>
    <col min="2824" max="2824" width="17" style="42" customWidth="1"/>
    <col min="2825" max="2825" width="37" style="42" customWidth="1"/>
    <col min="2826" max="2826" width="17.375" style="42" customWidth="1"/>
    <col min="2827" max="3076" width="9" style="42" customWidth="1"/>
    <col min="3077" max="3077" width="29.625" style="42" customWidth="1"/>
    <col min="3078" max="3078" width="12.75" style="42"/>
    <col min="3079" max="3079" width="29.75" style="42" customWidth="1"/>
    <col min="3080" max="3080" width="17" style="42" customWidth="1"/>
    <col min="3081" max="3081" width="37" style="42" customWidth="1"/>
    <col min="3082" max="3082" width="17.375" style="42" customWidth="1"/>
    <col min="3083" max="3332" width="9" style="42" customWidth="1"/>
    <col min="3333" max="3333" width="29.625" style="42" customWidth="1"/>
    <col min="3334" max="3334" width="12.75" style="42"/>
    <col min="3335" max="3335" width="29.75" style="42" customWidth="1"/>
    <col min="3336" max="3336" width="17" style="42" customWidth="1"/>
    <col min="3337" max="3337" width="37" style="42" customWidth="1"/>
    <col min="3338" max="3338" width="17.375" style="42" customWidth="1"/>
    <col min="3339" max="3588" width="9" style="42" customWidth="1"/>
    <col min="3589" max="3589" width="29.625" style="42" customWidth="1"/>
    <col min="3590" max="3590" width="12.75" style="42"/>
    <col min="3591" max="3591" width="29.75" style="42" customWidth="1"/>
    <col min="3592" max="3592" width="17" style="42" customWidth="1"/>
    <col min="3593" max="3593" width="37" style="42" customWidth="1"/>
    <col min="3594" max="3594" width="17.375" style="42" customWidth="1"/>
    <col min="3595" max="3844" width="9" style="42" customWidth="1"/>
    <col min="3845" max="3845" width="29.625" style="42" customWidth="1"/>
    <col min="3846" max="3846" width="12.75" style="42"/>
    <col min="3847" max="3847" width="29.75" style="42" customWidth="1"/>
    <col min="3848" max="3848" width="17" style="42" customWidth="1"/>
    <col min="3849" max="3849" width="37" style="42" customWidth="1"/>
    <col min="3850" max="3850" width="17.375" style="42" customWidth="1"/>
    <col min="3851" max="4100" width="9" style="42" customWidth="1"/>
    <col min="4101" max="4101" width="29.625" style="42" customWidth="1"/>
    <col min="4102" max="4102" width="12.75" style="42"/>
    <col min="4103" max="4103" width="29.75" style="42" customWidth="1"/>
    <col min="4104" max="4104" width="17" style="42" customWidth="1"/>
    <col min="4105" max="4105" width="37" style="42" customWidth="1"/>
    <col min="4106" max="4106" width="17.375" style="42" customWidth="1"/>
    <col min="4107" max="4356" width="9" style="42" customWidth="1"/>
    <col min="4357" max="4357" width="29.625" style="42" customWidth="1"/>
    <col min="4358" max="4358" width="12.75" style="42"/>
    <col min="4359" max="4359" width="29.75" style="42" customWidth="1"/>
    <col min="4360" max="4360" width="17" style="42" customWidth="1"/>
    <col min="4361" max="4361" width="37" style="42" customWidth="1"/>
    <col min="4362" max="4362" width="17.375" style="42" customWidth="1"/>
    <col min="4363" max="4612" width="9" style="42" customWidth="1"/>
    <col min="4613" max="4613" width="29.625" style="42" customWidth="1"/>
    <col min="4614" max="4614" width="12.75" style="42"/>
    <col min="4615" max="4615" width="29.75" style="42" customWidth="1"/>
    <col min="4616" max="4616" width="17" style="42" customWidth="1"/>
    <col min="4617" max="4617" width="37" style="42" customWidth="1"/>
    <col min="4618" max="4618" width="17.375" style="42" customWidth="1"/>
    <col min="4619" max="4868" width="9" style="42" customWidth="1"/>
    <col min="4869" max="4869" width="29.625" style="42" customWidth="1"/>
    <col min="4870" max="4870" width="12.75" style="42"/>
    <col min="4871" max="4871" width="29.75" style="42" customWidth="1"/>
    <col min="4872" max="4872" width="17" style="42" customWidth="1"/>
    <col min="4873" max="4873" width="37" style="42" customWidth="1"/>
    <col min="4874" max="4874" width="17.375" style="42" customWidth="1"/>
    <col min="4875" max="5124" width="9" style="42" customWidth="1"/>
    <col min="5125" max="5125" width="29.625" style="42" customWidth="1"/>
    <col min="5126" max="5126" width="12.75" style="42"/>
    <col min="5127" max="5127" width="29.75" style="42" customWidth="1"/>
    <col min="5128" max="5128" width="17" style="42" customWidth="1"/>
    <col min="5129" max="5129" width="37" style="42" customWidth="1"/>
    <col min="5130" max="5130" width="17.375" style="42" customWidth="1"/>
    <col min="5131" max="5380" width="9" style="42" customWidth="1"/>
    <col min="5381" max="5381" width="29.625" style="42" customWidth="1"/>
    <col min="5382" max="5382" width="12.75" style="42"/>
    <col min="5383" max="5383" width="29.75" style="42" customWidth="1"/>
    <col min="5384" max="5384" width="17" style="42" customWidth="1"/>
    <col min="5385" max="5385" width="37" style="42" customWidth="1"/>
    <col min="5386" max="5386" width="17.375" style="42" customWidth="1"/>
    <col min="5387" max="5636" width="9" style="42" customWidth="1"/>
    <col min="5637" max="5637" width="29.625" style="42" customWidth="1"/>
    <col min="5638" max="5638" width="12.75" style="42"/>
    <col min="5639" max="5639" width="29.75" style="42" customWidth="1"/>
    <col min="5640" max="5640" width="17" style="42" customWidth="1"/>
    <col min="5641" max="5641" width="37" style="42" customWidth="1"/>
    <col min="5642" max="5642" width="17.375" style="42" customWidth="1"/>
    <col min="5643" max="5892" width="9" style="42" customWidth="1"/>
    <col min="5893" max="5893" width="29.625" style="42" customWidth="1"/>
    <col min="5894" max="5894" width="12.75" style="42"/>
    <col min="5895" max="5895" width="29.75" style="42" customWidth="1"/>
    <col min="5896" max="5896" width="17" style="42" customWidth="1"/>
    <col min="5897" max="5897" width="37" style="42" customWidth="1"/>
    <col min="5898" max="5898" width="17.375" style="42" customWidth="1"/>
    <col min="5899" max="6148" width="9" style="42" customWidth="1"/>
    <col min="6149" max="6149" width="29.625" style="42" customWidth="1"/>
    <col min="6150" max="6150" width="12.75" style="42"/>
    <col min="6151" max="6151" width="29.75" style="42" customWidth="1"/>
    <col min="6152" max="6152" width="17" style="42" customWidth="1"/>
    <col min="6153" max="6153" width="37" style="42" customWidth="1"/>
    <col min="6154" max="6154" width="17.375" style="42" customWidth="1"/>
    <col min="6155" max="6404" width="9" style="42" customWidth="1"/>
    <col min="6405" max="6405" width="29.625" style="42" customWidth="1"/>
    <col min="6406" max="6406" width="12.75" style="42"/>
    <col min="6407" max="6407" width="29.75" style="42" customWidth="1"/>
    <col min="6408" max="6408" width="17" style="42" customWidth="1"/>
    <col min="6409" max="6409" width="37" style="42" customWidth="1"/>
    <col min="6410" max="6410" width="17.375" style="42" customWidth="1"/>
    <col min="6411" max="6660" width="9" style="42" customWidth="1"/>
    <col min="6661" max="6661" width="29.625" style="42" customWidth="1"/>
    <col min="6662" max="6662" width="12.75" style="42"/>
    <col min="6663" max="6663" width="29.75" style="42" customWidth="1"/>
    <col min="6664" max="6664" width="17" style="42" customWidth="1"/>
    <col min="6665" max="6665" width="37" style="42" customWidth="1"/>
    <col min="6666" max="6666" width="17.375" style="42" customWidth="1"/>
    <col min="6667" max="6916" width="9" style="42" customWidth="1"/>
    <col min="6917" max="6917" width="29.625" style="42" customWidth="1"/>
    <col min="6918" max="6918" width="12.75" style="42"/>
    <col min="6919" max="6919" width="29.75" style="42" customWidth="1"/>
    <col min="6920" max="6920" width="17" style="42" customWidth="1"/>
    <col min="6921" max="6921" width="37" style="42" customWidth="1"/>
    <col min="6922" max="6922" width="17.375" style="42" customWidth="1"/>
    <col min="6923" max="7172" width="9" style="42" customWidth="1"/>
    <col min="7173" max="7173" width="29.625" style="42" customWidth="1"/>
    <col min="7174" max="7174" width="12.75" style="42"/>
    <col min="7175" max="7175" width="29.75" style="42" customWidth="1"/>
    <col min="7176" max="7176" width="17" style="42" customWidth="1"/>
    <col min="7177" max="7177" width="37" style="42" customWidth="1"/>
    <col min="7178" max="7178" width="17.375" style="42" customWidth="1"/>
    <col min="7179" max="7428" width="9" style="42" customWidth="1"/>
    <col min="7429" max="7429" width="29.625" style="42" customWidth="1"/>
    <col min="7430" max="7430" width="12.75" style="42"/>
    <col min="7431" max="7431" width="29.75" style="42" customWidth="1"/>
    <col min="7432" max="7432" width="17" style="42" customWidth="1"/>
    <col min="7433" max="7433" width="37" style="42" customWidth="1"/>
    <col min="7434" max="7434" width="17.375" style="42" customWidth="1"/>
    <col min="7435" max="7684" width="9" style="42" customWidth="1"/>
    <col min="7685" max="7685" width="29.625" style="42" customWidth="1"/>
    <col min="7686" max="7686" width="12.75" style="42"/>
    <col min="7687" max="7687" width="29.75" style="42" customWidth="1"/>
    <col min="7688" max="7688" width="17" style="42" customWidth="1"/>
    <col min="7689" max="7689" width="37" style="42" customWidth="1"/>
    <col min="7690" max="7690" width="17.375" style="42" customWidth="1"/>
    <col min="7691" max="7940" width="9" style="42" customWidth="1"/>
    <col min="7941" max="7941" width="29.625" style="42" customWidth="1"/>
    <col min="7942" max="7942" width="12.75" style="42"/>
    <col min="7943" max="7943" width="29.75" style="42" customWidth="1"/>
    <col min="7944" max="7944" width="17" style="42" customWidth="1"/>
    <col min="7945" max="7945" width="37" style="42" customWidth="1"/>
    <col min="7946" max="7946" width="17.375" style="42" customWidth="1"/>
    <col min="7947" max="8196" width="9" style="42" customWidth="1"/>
    <col min="8197" max="8197" width="29.625" style="42" customWidth="1"/>
    <col min="8198" max="8198" width="12.75" style="42"/>
    <col min="8199" max="8199" width="29.75" style="42" customWidth="1"/>
    <col min="8200" max="8200" width="17" style="42" customWidth="1"/>
    <col min="8201" max="8201" width="37" style="42" customWidth="1"/>
    <col min="8202" max="8202" width="17.375" style="42" customWidth="1"/>
    <col min="8203" max="8452" width="9" style="42" customWidth="1"/>
    <col min="8453" max="8453" width="29.625" style="42" customWidth="1"/>
    <col min="8454" max="8454" width="12.75" style="42"/>
    <col min="8455" max="8455" width="29.75" style="42" customWidth="1"/>
    <col min="8456" max="8456" width="17" style="42" customWidth="1"/>
    <col min="8457" max="8457" width="37" style="42" customWidth="1"/>
    <col min="8458" max="8458" width="17.375" style="42" customWidth="1"/>
    <col min="8459" max="8708" width="9" style="42" customWidth="1"/>
    <col min="8709" max="8709" width="29.625" style="42" customWidth="1"/>
    <col min="8710" max="8710" width="12.75" style="42"/>
    <col min="8711" max="8711" width="29.75" style="42" customWidth="1"/>
    <col min="8712" max="8712" width="17" style="42" customWidth="1"/>
    <col min="8713" max="8713" width="37" style="42" customWidth="1"/>
    <col min="8714" max="8714" width="17.375" style="42" customWidth="1"/>
    <col min="8715" max="8964" width="9" style="42" customWidth="1"/>
    <col min="8965" max="8965" width="29.625" style="42" customWidth="1"/>
    <col min="8966" max="8966" width="12.75" style="42"/>
    <col min="8967" max="8967" width="29.75" style="42" customWidth="1"/>
    <col min="8968" max="8968" width="17" style="42" customWidth="1"/>
    <col min="8969" max="8969" width="37" style="42" customWidth="1"/>
    <col min="8970" max="8970" width="17.375" style="42" customWidth="1"/>
    <col min="8971" max="9220" width="9" style="42" customWidth="1"/>
    <col min="9221" max="9221" width="29.625" style="42" customWidth="1"/>
    <col min="9222" max="9222" width="12.75" style="42"/>
    <col min="9223" max="9223" width="29.75" style="42" customWidth="1"/>
    <col min="9224" max="9224" width="17" style="42" customWidth="1"/>
    <col min="9225" max="9225" width="37" style="42" customWidth="1"/>
    <col min="9226" max="9226" width="17.375" style="42" customWidth="1"/>
    <col min="9227" max="9476" width="9" style="42" customWidth="1"/>
    <col min="9477" max="9477" width="29.625" style="42" customWidth="1"/>
    <col min="9478" max="9478" width="12.75" style="42"/>
    <col min="9479" max="9479" width="29.75" style="42" customWidth="1"/>
    <col min="9480" max="9480" width="17" style="42" customWidth="1"/>
    <col min="9481" max="9481" width="37" style="42" customWidth="1"/>
    <col min="9482" max="9482" width="17.375" style="42" customWidth="1"/>
    <col min="9483" max="9732" width="9" style="42" customWidth="1"/>
    <col min="9733" max="9733" width="29.625" style="42" customWidth="1"/>
    <col min="9734" max="9734" width="12.75" style="42"/>
    <col min="9735" max="9735" width="29.75" style="42" customWidth="1"/>
    <col min="9736" max="9736" width="17" style="42" customWidth="1"/>
    <col min="9737" max="9737" width="37" style="42" customWidth="1"/>
    <col min="9738" max="9738" width="17.375" style="42" customWidth="1"/>
    <col min="9739" max="9988" width="9" style="42" customWidth="1"/>
    <col min="9989" max="9989" width="29.625" style="42" customWidth="1"/>
    <col min="9990" max="9990" width="12.75" style="42"/>
    <col min="9991" max="9991" width="29.75" style="42" customWidth="1"/>
    <col min="9992" max="9992" width="17" style="42" customWidth="1"/>
    <col min="9993" max="9993" width="37" style="42" customWidth="1"/>
    <col min="9994" max="9994" width="17.375" style="42" customWidth="1"/>
    <col min="9995" max="10244" width="9" style="42" customWidth="1"/>
    <col min="10245" max="10245" width="29.625" style="42" customWidth="1"/>
    <col min="10246" max="10246" width="12.75" style="42"/>
    <col min="10247" max="10247" width="29.75" style="42" customWidth="1"/>
    <col min="10248" max="10248" width="17" style="42" customWidth="1"/>
    <col min="10249" max="10249" width="37" style="42" customWidth="1"/>
    <col min="10250" max="10250" width="17.375" style="42" customWidth="1"/>
    <col min="10251" max="10500" width="9" style="42" customWidth="1"/>
    <col min="10501" max="10501" width="29.625" style="42" customWidth="1"/>
    <col min="10502" max="10502" width="12.75" style="42"/>
    <col min="10503" max="10503" width="29.75" style="42" customWidth="1"/>
    <col min="10504" max="10504" width="17" style="42" customWidth="1"/>
    <col min="10505" max="10505" width="37" style="42" customWidth="1"/>
    <col min="10506" max="10506" width="17.375" style="42" customWidth="1"/>
    <col min="10507" max="10756" width="9" style="42" customWidth="1"/>
    <col min="10757" max="10757" width="29.625" style="42" customWidth="1"/>
    <col min="10758" max="10758" width="12.75" style="42"/>
    <col min="10759" max="10759" width="29.75" style="42" customWidth="1"/>
    <col min="10760" max="10760" width="17" style="42" customWidth="1"/>
    <col min="10761" max="10761" width="37" style="42" customWidth="1"/>
    <col min="10762" max="10762" width="17.375" style="42" customWidth="1"/>
    <col min="10763" max="11012" width="9" style="42" customWidth="1"/>
    <col min="11013" max="11013" width="29.625" style="42" customWidth="1"/>
    <col min="11014" max="11014" width="12.75" style="42"/>
    <col min="11015" max="11015" width="29.75" style="42" customWidth="1"/>
    <col min="11016" max="11016" width="17" style="42" customWidth="1"/>
    <col min="11017" max="11017" width="37" style="42" customWidth="1"/>
    <col min="11018" max="11018" width="17.375" style="42" customWidth="1"/>
    <col min="11019" max="11268" width="9" style="42" customWidth="1"/>
    <col min="11269" max="11269" width="29.625" style="42" customWidth="1"/>
    <col min="11270" max="11270" width="12.75" style="42"/>
    <col min="11271" max="11271" width="29.75" style="42" customWidth="1"/>
    <col min="11272" max="11272" width="17" style="42" customWidth="1"/>
    <col min="11273" max="11273" width="37" style="42" customWidth="1"/>
    <col min="11274" max="11274" width="17.375" style="42" customWidth="1"/>
    <col min="11275" max="11524" width="9" style="42" customWidth="1"/>
    <col min="11525" max="11525" width="29.625" style="42" customWidth="1"/>
    <col min="11526" max="11526" width="12.75" style="42"/>
    <col min="11527" max="11527" width="29.75" style="42" customWidth="1"/>
    <col min="11528" max="11528" width="17" style="42" customWidth="1"/>
    <col min="11529" max="11529" width="37" style="42" customWidth="1"/>
    <col min="11530" max="11530" width="17.375" style="42" customWidth="1"/>
    <col min="11531" max="11780" width="9" style="42" customWidth="1"/>
    <col min="11781" max="11781" width="29.625" style="42" customWidth="1"/>
    <col min="11782" max="11782" width="12.75" style="42"/>
    <col min="11783" max="11783" width="29.75" style="42" customWidth="1"/>
    <col min="11784" max="11784" width="17" style="42" customWidth="1"/>
    <col min="11785" max="11785" width="37" style="42" customWidth="1"/>
    <col min="11786" max="11786" width="17.375" style="42" customWidth="1"/>
    <col min="11787" max="12036" width="9" style="42" customWidth="1"/>
    <col min="12037" max="12037" width="29.625" style="42" customWidth="1"/>
    <col min="12038" max="12038" width="12.75" style="42"/>
    <col min="12039" max="12039" width="29.75" style="42" customWidth="1"/>
    <col min="12040" max="12040" width="17" style="42" customWidth="1"/>
    <col min="12041" max="12041" width="37" style="42" customWidth="1"/>
    <col min="12042" max="12042" width="17.375" style="42" customWidth="1"/>
    <col min="12043" max="12292" width="9" style="42" customWidth="1"/>
    <col min="12293" max="12293" width="29.625" style="42" customWidth="1"/>
    <col min="12294" max="12294" width="12.75" style="42"/>
    <col min="12295" max="12295" width="29.75" style="42" customWidth="1"/>
    <col min="12296" max="12296" width="17" style="42" customWidth="1"/>
    <col min="12297" max="12297" width="37" style="42" customWidth="1"/>
    <col min="12298" max="12298" width="17.375" style="42" customWidth="1"/>
    <col min="12299" max="12548" width="9" style="42" customWidth="1"/>
    <col min="12549" max="12549" width="29.625" style="42" customWidth="1"/>
    <col min="12550" max="12550" width="12.75" style="42"/>
    <col min="12551" max="12551" width="29.75" style="42" customWidth="1"/>
    <col min="12552" max="12552" width="17" style="42" customWidth="1"/>
    <col min="12553" max="12553" width="37" style="42" customWidth="1"/>
    <col min="12554" max="12554" width="17.375" style="42" customWidth="1"/>
    <col min="12555" max="12804" width="9" style="42" customWidth="1"/>
    <col min="12805" max="12805" width="29.625" style="42" customWidth="1"/>
    <col min="12806" max="12806" width="12.75" style="42"/>
    <col min="12807" max="12807" width="29.75" style="42" customWidth="1"/>
    <col min="12808" max="12808" width="17" style="42" customWidth="1"/>
    <col min="12809" max="12809" width="37" style="42" customWidth="1"/>
    <col min="12810" max="12810" width="17.375" style="42" customWidth="1"/>
    <col min="12811" max="13060" width="9" style="42" customWidth="1"/>
    <col min="13061" max="13061" width="29.625" style="42" customWidth="1"/>
    <col min="13062" max="13062" width="12.75" style="42"/>
    <col min="13063" max="13063" width="29.75" style="42" customWidth="1"/>
    <col min="13064" max="13064" width="17" style="42" customWidth="1"/>
    <col min="13065" max="13065" width="37" style="42" customWidth="1"/>
    <col min="13066" max="13066" width="17.375" style="42" customWidth="1"/>
    <col min="13067" max="13316" width="9" style="42" customWidth="1"/>
    <col min="13317" max="13317" width="29.625" style="42" customWidth="1"/>
    <col min="13318" max="13318" width="12.75" style="42"/>
    <col min="13319" max="13319" width="29.75" style="42" customWidth="1"/>
    <col min="13320" max="13320" width="17" style="42" customWidth="1"/>
    <col min="13321" max="13321" width="37" style="42" customWidth="1"/>
    <col min="13322" max="13322" width="17.375" style="42" customWidth="1"/>
    <col min="13323" max="13572" width="9" style="42" customWidth="1"/>
    <col min="13573" max="13573" width="29.625" style="42" customWidth="1"/>
    <col min="13574" max="13574" width="12.75" style="42"/>
    <col min="13575" max="13575" width="29.75" style="42" customWidth="1"/>
    <col min="13576" max="13576" width="17" style="42" customWidth="1"/>
    <col min="13577" max="13577" width="37" style="42" customWidth="1"/>
    <col min="13578" max="13578" width="17.375" style="42" customWidth="1"/>
    <col min="13579" max="13828" width="9" style="42" customWidth="1"/>
    <col min="13829" max="13829" width="29.625" style="42" customWidth="1"/>
    <col min="13830" max="13830" width="12.75" style="42"/>
    <col min="13831" max="13831" width="29.75" style="42" customWidth="1"/>
    <col min="13832" max="13832" width="17" style="42" customWidth="1"/>
    <col min="13833" max="13833" width="37" style="42" customWidth="1"/>
    <col min="13834" max="13834" width="17.375" style="42" customWidth="1"/>
    <col min="13835" max="14084" width="9" style="42" customWidth="1"/>
    <col min="14085" max="14085" width="29.625" style="42" customWidth="1"/>
    <col min="14086" max="14086" width="12.75" style="42"/>
    <col min="14087" max="14087" width="29.75" style="42" customWidth="1"/>
    <col min="14088" max="14088" width="17" style="42" customWidth="1"/>
    <col min="14089" max="14089" width="37" style="42" customWidth="1"/>
    <col min="14090" max="14090" width="17.375" style="42" customWidth="1"/>
    <col min="14091" max="14340" width="9" style="42" customWidth="1"/>
    <col min="14341" max="14341" width="29.625" style="42" customWidth="1"/>
    <col min="14342" max="14342" width="12.75" style="42"/>
    <col min="14343" max="14343" width="29.75" style="42" customWidth="1"/>
    <col min="14344" max="14344" width="17" style="42" customWidth="1"/>
    <col min="14345" max="14345" width="37" style="42" customWidth="1"/>
    <col min="14346" max="14346" width="17.375" style="42" customWidth="1"/>
    <col min="14347" max="14596" width="9" style="42" customWidth="1"/>
    <col min="14597" max="14597" width="29.625" style="42" customWidth="1"/>
    <col min="14598" max="14598" width="12.75" style="42"/>
    <col min="14599" max="14599" width="29.75" style="42" customWidth="1"/>
    <col min="14600" max="14600" width="17" style="42" customWidth="1"/>
    <col min="14601" max="14601" width="37" style="42" customWidth="1"/>
    <col min="14602" max="14602" width="17.375" style="42" customWidth="1"/>
    <col min="14603" max="14852" width="9" style="42" customWidth="1"/>
    <col min="14853" max="14853" width="29.625" style="42" customWidth="1"/>
    <col min="14854" max="14854" width="12.75" style="42"/>
    <col min="14855" max="14855" width="29.75" style="42" customWidth="1"/>
    <col min="14856" max="14856" width="17" style="42" customWidth="1"/>
    <col min="14857" max="14857" width="37" style="42" customWidth="1"/>
    <col min="14858" max="14858" width="17.375" style="42" customWidth="1"/>
    <col min="14859" max="15108" width="9" style="42" customWidth="1"/>
    <col min="15109" max="15109" width="29.625" style="42" customWidth="1"/>
    <col min="15110" max="15110" width="12.75" style="42"/>
    <col min="15111" max="15111" width="29.75" style="42" customWidth="1"/>
    <col min="15112" max="15112" width="17" style="42" customWidth="1"/>
    <col min="15113" max="15113" width="37" style="42" customWidth="1"/>
    <col min="15114" max="15114" width="17.375" style="42" customWidth="1"/>
    <col min="15115" max="15364" width="9" style="42" customWidth="1"/>
    <col min="15365" max="15365" width="29.625" style="42" customWidth="1"/>
    <col min="15366" max="15366" width="12.75" style="42"/>
    <col min="15367" max="15367" width="29.75" style="42" customWidth="1"/>
    <col min="15368" max="15368" width="17" style="42" customWidth="1"/>
    <col min="15369" max="15369" width="37" style="42" customWidth="1"/>
    <col min="15370" max="15370" width="17.375" style="42" customWidth="1"/>
    <col min="15371" max="15620" width="9" style="42" customWidth="1"/>
    <col min="15621" max="15621" width="29.625" style="42" customWidth="1"/>
    <col min="15622" max="15622" width="12.75" style="42"/>
    <col min="15623" max="15623" width="29.75" style="42" customWidth="1"/>
    <col min="15624" max="15624" width="17" style="42" customWidth="1"/>
    <col min="15625" max="15625" width="37" style="42" customWidth="1"/>
    <col min="15626" max="15626" width="17.375" style="42" customWidth="1"/>
    <col min="15627" max="15876" width="9" style="42" customWidth="1"/>
    <col min="15877" max="15877" width="29.625" style="42" customWidth="1"/>
    <col min="15878" max="15878" width="12.75" style="42"/>
    <col min="15879" max="15879" width="29.75" style="42" customWidth="1"/>
    <col min="15880" max="15880" width="17" style="42" customWidth="1"/>
    <col min="15881" max="15881" width="37" style="42" customWidth="1"/>
    <col min="15882" max="15882" width="17.375" style="42" customWidth="1"/>
    <col min="15883" max="16132" width="9" style="42" customWidth="1"/>
    <col min="16133" max="16133" width="29.625" style="42" customWidth="1"/>
    <col min="16134" max="16134" width="12.75" style="42"/>
    <col min="16135" max="16135" width="29.75" style="42" customWidth="1"/>
    <col min="16136" max="16136" width="17" style="42" customWidth="1"/>
    <col min="16137" max="16137" width="37" style="42" customWidth="1"/>
    <col min="16138" max="16138" width="17.375" style="42" customWidth="1"/>
    <col min="16139" max="16384" width="9" style="42" customWidth="1"/>
  </cols>
  <sheetData>
    <row r="1" spans="1:17" ht="18.75" customHeight="1">
      <c r="A1" s="335" t="s">
        <v>226</v>
      </c>
      <c r="B1" s="335"/>
      <c r="C1" s="335"/>
      <c r="D1" s="335"/>
      <c r="E1" s="335"/>
      <c r="F1" s="335"/>
      <c r="G1" s="335"/>
      <c r="H1" s="335"/>
      <c r="I1" s="35"/>
      <c r="J1" s="62"/>
      <c r="K1" s="35"/>
      <c r="L1" s="35"/>
      <c r="M1" s="35"/>
    </row>
    <row r="2" spans="1:17" ht="27.6" customHeight="1">
      <c r="A2" s="332" t="s">
        <v>278</v>
      </c>
      <c r="B2" s="332"/>
      <c r="C2" s="332"/>
      <c r="D2" s="332"/>
      <c r="E2" s="332"/>
      <c r="F2" s="332"/>
      <c r="G2" s="332"/>
      <c r="H2" s="332"/>
      <c r="I2" s="332"/>
      <c r="J2" s="332"/>
      <c r="K2" s="332"/>
      <c r="L2" s="332"/>
      <c r="M2" s="332"/>
      <c r="N2" s="332"/>
    </row>
    <row r="3" spans="1:17" ht="23.25" customHeight="1" thickBot="1">
      <c r="A3" s="43"/>
      <c r="B3" s="43"/>
      <c r="C3" s="43"/>
      <c r="D3" s="43"/>
      <c r="E3" s="43"/>
      <c r="F3" s="43"/>
      <c r="G3" s="43"/>
      <c r="H3" s="43"/>
      <c r="I3" s="339" t="s">
        <v>78</v>
      </c>
      <c r="J3" s="339"/>
      <c r="K3" s="339"/>
      <c r="L3" s="339"/>
      <c r="M3" s="339"/>
      <c r="N3" s="339"/>
    </row>
    <row r="4" spans="1:17" s="44" customFormat="1" ht="56.25">
      <c r="A4" s="140" t="s">
        <v>68</v>
      </c>
      <c r="B4" s="141" t="s">
        <v>29</v>
      </c>
      <c r="C4" s="141" t="s">
        <v>217</v>
      </c>
      <c r="D4" s="141" t="s">
        <v>162</v>
      </c>
      <c r="E4" s="141" t="s">
        <v>43</v>
      </c>
      <c r="F4" s="141" t="s">
        <v>240</v>
      </c>
      <c r="G4" s="142" t="s">
        <v>239</v>
      </c>
      <c r="H4" s="147" t="s">
        <v>69</v>
      </c>
      <c r="I4" s="141" t="s">
        <v>29</v>
      </c>
      <c r="J4" s="141" t="s">
        <v>217</v>
      </c>
      <c r="K4" s="141" t="s">
        <v>162</v>
      </c>
      <c r="L4" s="141" t="s">
        <v>43</v>
      </c>
      <c r="M4" s="141" t="s">
        <v>240</v>
      </c>
      <c r="N4" s="144" t="s">
        <v>239</v>
      </c>
    </row>
    <row r="5" spans="1:17" s="44" customFormat="1" ht="24" customHeight="1">
      <c r="A5" s="75" t="s">
        <v>70</v>
      </c>
      <c r="B5" s="180">
        <f>B6+B19</f>
        <v>0</v>
      </c>
      <c r="C5" s="180">
        <f>C6+C19</f>
        <v>0</v>
      </c>
      <c r="D5" s="103"/>
      <c r="E5" s="180">
        <f>E6+E19</f>
        <v>0</v>
      </c>
      <c r="F5" s="103"/>
      <c r="G5" s="104"/>
      <c r="H5" s="105" t="s">
        <v>70</v>
      </c>
      <c r="I5" s="180">
        <f>B5</f>
        <v>0</v>
      </c>
      <c r="J5" s="180">
        <f>C5</f>
        <v>0</v>
      </c>
      <c r="K5" s="103"/>
      <c r="L5" s="180">
        <f>E5</f>
        <v>0</v>
      </c>
      <c r="M5" s="103"/>
      <c r="N5" s="106"/>
    </row>
    <row r="6" spans="1:17" s="44" customFormat="1" ht="24" customHeight="1">
      <c r="A6" s="107" t="s">
        <v>38</v>
      </c>
      <c r="B6" s="180">
        <f>SUM(B7:B10)</f>
        <v>0</v>
      </c>
      <c r="C6" s="180">
        <f>SUM(C7:C10)</f>
        <v>0</v>
      </c>
      <c r="D6" s="103"/>
      <c r="E6" s="180">
        <f>SUM(E7:E10)</f>
        <v>0</v>
      </c>
      <c r="F6" s="103"/>
      <c r="G6" s="108"/>
      <c r="H6" s="109" t="s">
        <v>71</v>
      </c>
      <c r="I6" s="180">
        <f>SUM(I7,I12,I15,I17)</f>
        <v>0</v>
      </c>
      <c r="J6" s="180">
        <f>SUM(J7,J12,J15,J17)</f>
        <v>0</v>
      </c>
      <c r="K6" s="103"/>
      <c r="L6" s="180">
        <f>SUM(L7,L12,L15,L17)</f>
        <v>0</v>
      </c>
      <c r="M6" s="103"/>
      <c r="N6" s="110"/>
    </row>
    <row r="7" spans="1:17" s="44" customFormat="1" ht="22.5" customHeight="1">
      <c r="A7" s="111" t="s">
        <v>86</v>
      </c>
      <c r="B7" s="179"/>
      <c r="C7" s="179"/>
      <c r="D7" s="112"/>
      <c r="E7" s="179"/>
      <c r="F7" s="112"/>
      <c r="G7" s="113"/>
      <c r="H7" s="114" t="s">
        <v>117</v>
      </c>
      <c r="I7" s="179">
        <f>SUM(I8:I11)</f>
        <v>0</v>
      </c>
      <c r="J7" s="179">
        <f>SUM(J8:J11)</f>
        <v>0</v>
      </c>
      <c r="K7" s="112"/>
      <c r="L7" s="179">
        <f>SUM(L8:L11)</f>
        <v>0</v>
      </c>
      <c r="M7" s="112"/>
      <c r="N7" s="115"/>
      <c r="Q7" s="45"/>
    </row>
    <row r="8" spans="1:17" s="44" customFormat="1" ht="22.5" customHeight="1">
      <c r="A8" s="111" t="s">
        <v>59</v>
      </c>
      <c r="B8" s="179"/>
      <c r="C8" s="179"/>
      <c r="D8" s="112"/>
      <c r="E8" s="179"/>
      <c r="F8" s="112"/>
      <c r="G8" s="113"/>
      <c r="H8" s="114" t="s">
        <v>118</v>
      </c>
      <c r="I8" s="179"/>
      <c r="J8" s="179"/>
      <c r="K8" s="112"/>
      <c r="L8" s="179"/>
      <c r="M8" s="112"/>
      <c r="N8" s="115"/>
      <c r="Q8" s="45"/>
    </row>
    <row r="9" spans="1:17" s="44" customFormat="1" ht="22.5" customHeight="1">
      <c r="A9" s="111" t="s">
        <v>72</v>
      </c>
      <c r="B9" s="179"/>
      <c r="C9" s="179"/>
      <c r="D9" s="112"/>
      <c r="E9" s="179"/>
      <c r="F9" s="112"/>
      <c r="G9" s="113"/>
      <c r="H9" s="114" t="s">
        <v>119</v>
      </c>
      <c r="I9" s="179"/>
      <c r="J9" s="179"/>
      <c r="K9" s="112"/>
      <c r="L9" s="179"/>
      <c r="M9" s="112"/>
      <c r="N9" s="115"/>
      <c r="Q9" s="45"/>
    </row>
    <row r="10" spans="1:17" s="44" customFormat="1" ht="22.5" customHeight="1">
      <c r="A10" s="111" t="s">
        <v>203</v>
      </c>
      <c r="B10" s="179"/>
      <c r="C10" s="179"/>
      <c r="D10" s="116"/>
      <c r="E10" s="179"/>
      <c r="F10" s="116"/>
      <c r="G10" s="116"/>
      <c r="H10" s="114" t="s">
        <v>248</v>
      </c>
      <c r="I10" s="179"/>
      <c r="J10" s="179"/>
      <c r="K10" s="112"/>
      <c r="L10" s="179"/>
      <c r="M10" s="112"/>
      <c r="N10" s="115"/>
      <c r="Q10" s="45"/>
    </row>
    <row r="11" spans="1:17" s="44" customFormat="1" ht="22.5" customHeight="1">
      <c r="A11" s="111"/>
      <c r="B11" s="179"/>
      <c r="C11" s="179"/>
      <c r="D11" s="117"/>
      <c r="E11" s="179"/>
      <c r="F11" s="117"/>
      <c r="G11" s="117"/>
      <c r="H11" s="114" t="s">
        <v>120</v>
      </c>
      <c r="I11" s="179"/>
      <c r="J11" s="179"/>
      <c r="K11" s="112"/>
      <c r="L11" s="179"/>
      <c r="M11" s="112"/>
      <c r="N11" s="115"/>
      <c r="Q11" s="45"/>
    </row>
    <row r="12" spans="1:17" s="44" customFormat="1" ht="22.5" customHeight="1">
      <c r="A12" s="118"/>
      <c r="B12" s="179"/>
      <c r="C12" s="179"/>
      <c r="D12" s="117"/>
      <c r="E12" s="179"/>
      <c r="F12" s="117"/>
      <c r="G12" s="117"/>
      <c r="H12" s="114" t="s">
        <v>121</v>
      </c>
      <c r="I12" s="179">
        <f>SUM(I13:I14)</f>
        <v>0</v>
      </c>
      <c r="J12" s="179">
        <f>SUM(J13:J14)</f>
        <v>0</v>
      </c>
      <c r="K12" s="112"/>
      <c r="L12" s="179">
        <f>SUM(L13:L14)</f>
        <v>0</v>
      </c>
      <c r="M12" s="112"/>
      <c r="N12" s="115"/>
      <c r="Q12" s="45"/>
    </row>
    <row r="13" spans="1:17" s="44" customFormat="1" ht="22.5" customHeight="1">
      <c r="A13" s="118"/>
      <c r="B13" s="179"/>
      <c r="C13" s="179"/>
      <c r="D13" s="117"/>
      <c r="E13" s="179"/>
      <c r="F13" s="117"/>
      <c r="G13" s="117"/>
      <c r="H13" s="119" t="s">
        <v>154</v>
      </c>
      <c r="I13" s="179"/>
      <c r="J13" s="179"/>
      <c r="K13" s="112"/>
      <c r="L13" s="179"/>
      <c r="M13" s="112"/>
      <c r="N13" s="115"/>
      <c r="Q13" s="45"/>
    </row>
    <row r="14" spans="1:17" s="44" customFormat="1" ht="22.5" customHeight="1">
      <c r="A14" s="120"/>
      <c r="B14" s="179"/>
      <c r="C14" s="179"/>
      <c r="D14" s="117"/>
      <c r="E14" s="179"/>
      <c r="F14" s="117"/>
      <c r="G14" s="117"/>
      <c r="H14" s="114" t="s">
        <v>122</v>
      </c>
      <c r="I14" s="179"/>
      <c r="J14" s="179"/>
      <c r="K14" s="112"/>
      <c r="L14" s="179"/>
      <c r="M14" s="112"/>
      <c r="N14" s="115"/>
      <c r="Q14" s="45"/>
    </row>
    <row r="15" spans="1:17" s="44" customFormat="1" ht="22.5" customHeight="1">
      <c r="A15" s="120"/>
      <c r="B15" s="179"/>
      <c r="C15" s="179"/>
      <c r="D15" s="117"/>
      <c r="E15" s="179"/>
      <c r="F15" s="117"/>
      <c r="G15" s="117"/>
      <c r="H15" s="114" t="s">
        <v>123</v>
      </c>
      <c r="I15" s="179">
        <f>I16</f>
        <v>0</v>
      </c>
      <c r="J15" s="179">
        <f>J16</f>
        <v>0</v>
      </c>
      <c r="K15" s="112"/>
      <c r="L15" s="179">
        <f>L16</f>
        <v>0</v>
      </c>
      <c r="M15" s="112"/>
      <c r="N15" s="106"/>
      <c r="Q15" s="45"/>
    </row>
    <row r="16" spans="1:17" s="44" customFormat="1" ht="22.5" customHeight="1">
      <c r="A16" s="120"/>
      <c r="B16" s="179"/>
      <c r="C16" s="179"/>
      <c r="D16" s="117"/>
      <c r="E16" s="179"/>
      <c r="F16" s="117"/>
      <c r="G16" s="117"/>
      <c r="H16" s="114" t="s">
        <v>124</v>
      </c>
      <c r="I16" s="179"/>
      <c r="J16" s="179"/>
      <c r="K16" s="112"/>
      <c r="L16" s="179"/>
      <c r="M16" s="112"/>
      <c r="N16" s="106"/>
      <c r="Q16" s="45"/>
    </row>
    <row r="17" spans="1:17" s="44" customFormat="1" ht="22.5" customHeight="1">
      <c r="A17" s="120"/>
      <c r="B17" s="179"/>
      <c r="C17" s="179"/>
      <c r="D17" s="117"/>
      <c r="E17" s="179"/>
      <c r="F17" s="117"/>
      <c r="G17" s="117"/>
      <c r="H17" s="114" t="s">
        <v>125</v>
      </c>
      <c r="I17" s="179">
        <f>I18</f>
        <v>0</v>
      </c>
      <c r="J17" s="179">
        <f>J18</f>
        <v>0</v>
      </c>
      <c r="K17" s="112"/>
      <c r="L17" s="179">
        <f>L18</f>
        <v>0</v>
      </c>
      <c r="M17" s="112"/>
      <c r="N17" s="106"/>
      <c r="Q17" s="45"/>
    </row>
    <row r="18" spans="1:17" s="44" customFormat="1" ht="22.5" customHeight="1">
      <c r="A18" s="121"/>
      <c r="B18" s="179"/>
      <c r="C18" s="179"/>
      <c r="D18" s="122"/>
      <c r="E18" s="179"/>
      <c r="F18" s="122"/>
      <c r="G18" s="122"/>
      <c r="H18" s="114" t="s">
        <v>126</v>
      </c>
      <c r="I18" s="179"/>
      <c r="J18" s="179"/>
      <c r="K18" s="112"/>
      <c r="L18" s="179"/>
      <c r="M18" s="112"/>
      <c r="N18" s="123"/>
      <c r="Q18" s="45"/>
    </row>
    <row r="19" spans="1:17" s="44" customFormat="1" ht="22.5" customHeight="1">
      <c r="A19" s="107" t="s">
        <v>73</v>
      </c>
      <c r="B19" s="180">
        <f>SUM(B20:B21)</f>
        <v>0</v>
      </c>
      <c r="C19" s="180">
        <f>SUM(C20:C21)</f>
        <v>0</v>
      </c>
      <c r="D19" s="103"/>
      <c r="E19" s="180">
        <f>SUM(E20:E21)</f>
        <v>0</v>
      </c>
      <c r="F19" s="103"/>
      <c r="G19" s="85"/>
      <c r="H19" s="124" t="s">
        <v>74</v>
      </c>
      <c r="I19" s="180">
        <f>SUM(I20:I22)</f>
        <v>0</v>
      </c>
      <c r="J19" s="180">
        <f>SUM(J20:J22)</f>
        <v>0</v>
      </c>
      <c r="K19" s="103"/>
      <c r="L19" s="180">
        <f>SUM(L20:L22)</f>
        <v>0</v>
      </c>
      <c r="M19" s="103"/>
      <c r="N19" s="86"/>
    </row>
    <row r="20" spans="1:17" s="44" customFormat="1" ht="22.5" customHeight="1">
      <c r="A20" s="96" t="s">
        <v>271</v>
      </c>
      <c r="B20" s="179"/>
      <c r="C20" s="179"/>
      <c r="D20" s="112"/>
      <c r="E20" s="179"/>
      <c r="F20" s="112"/>
      <c r="G20" s="122"/>
      <c r="H20" s="100" t="s">
        <v>75</v>
      </c>
      <c r="I20" s="179"/>
      <c r="J20" s="179"/>
      <c r="K20" s="112"/>
      <c r="L20" s="179"/>
      <c r="M20" s="112"/>
      <c r="N20" s="106"/>
    </row>
    <row r="21" spans="1:17" s="44" customFormat="1" ht="22.5" customHeight="1">
      <c r="A21" s="96" t="s">
        <v>106</v>
      </c>
      <c r="B21" s="179"/>
      <c r="C21" s="179"/>
      <c r="D21" s="112"/>
      <c r="E21" s="179"/>
      <c r="F21" s="112"/>
      <c r="G21" s="122"/>
      <c r="H21" s="100" t="s">
        <v>76</v>
      </c>
      <c r="I21" s="112"/>
      <c r="J21" s="112"/>
      <c r="K21" s="112"/>
      <c r="L21" s="112"/>
      <c r="M21" s="112"/>
      <c r="N21" s="106"/>
    </row>
    <row r="22" spans="1:17" s="44" customFormat="1" ht="20.100000000000001" customHeight="1">
      <c r="A22" s="125"/>
      <c r="B22" s="126"/>
      <c r="C22" s="126"/>
      <c r="D22" s="126"/>
      <c r="E22" s="126"/>
      <c r="F22" s="126"/>
      <c r="G22" s="126"/>
      <c r="H22" s="102" t="s">
        <v>77</v>
      </c>
      <c r="I22" s="127"/>
      <c r="J22" s="127"/>
      <c r="K22" s="127"/>
      <c r="L22" s="127"/>
      <c r="M22" s="127"/>
      <c r="N22" s="128"/>
    </row>
    <row r="23" spans="1:17" ht="66" customHeight="1">
      <c r="A23" s="338" t="s">
        <v>396</v>
      </c>
      <c r="B23" s="338"/>
      <c r="C23" s="338"/>
      <c r="D23" s="338"/>
      <c r="E23" s="338"/>
      <c r="F23" s="338"/>
      <c r="G23" s="338"/>
      <c r="H23" s="338"/>
      <c r="I23" s="338"/>
      <c r="J23" s="338"/>
      <c r="K23" s="338"/>
      <c r="L23" s="338"/>
      <c r="M23" s="338"/>
      <c r="N23" s="338"/>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L41"/>
  <sheetViews>
    <sheetView workbookViewId="0">
      <selection activeCell="G39" sqref="G39"/>
    </sheetView>
  </sheetViews>
  <sheetFormatPr defaultColWidth="9" defaultRowHeight="13.5"/>
  <cols>
    <col min="1" max="1" width="31" style="49" customWidth="1"/>
    <col min="2" max="2" width="15.375" style="53" customWidth="1"/>
    <col min="3" max="3" width="10.875" style="56" customWidth="1"/>
    <col min="4" max="4" width="31.5" style="49" bestFit="1" customWidth="1"/>
    <col min="5" max="5" width="14.125" style="49" customWidth="1"/>
    <col min="6" max="6" width="10.875" style="49" customWidth="1"/>
    <col min="7" max="7" width="11.625" style="49" bestFit="1" customWidth="1"/>
    <col min="8" max="9" width="9" style="49" hidden="1" customWidth="1"/>
    <col min="10" max="11" width="9" style="49"/>
    <col min="12" max="12" width="9" style="49" customWidth="1"/>
    <col min="13" max="16384" width="9" style="49"/>
  </cols>
  <sheetData>
    <row r="1" spans="1:12" ht="18" customHeight="1">
      <c r="A1" s="327" t="s">
        <v>243</v>
      </c>
      <c r="B1" s="327"/>
      <c r="C1" s="327"/>
      <c r="D1" s="327"/>
      <c r="E1" s="327"/>
      <c r="F1" s="327"/>
    </row>
    <row r="2" spans="1:12" ht="24">
      <c r="A2" s="329" t="s">
        <v>279</v>
      </c>
      <c r="B2" s="329"/>
      <c r="C2" s="329"/>
      <c r="D2" s="329"/>
      <c r="E2" s="329"/>
      <c r="F2" s="329"/>
    </row>
    <row r="3" spans="1:12" ht="24.75" thickBot="1">
      <c r="A3" s="50"/>
      <c r="B3" s="51"/>
      <c r="C3" s="52"/>
      <c r="D3" s="50"/>
      <c r="E3" s="340" t="s">
        <v>32</v>
      </c>
      <c r="F3" s="340"/>
    </row>
    <row r="4" spans="1:12" ht="56.25">
      <c r="A4" s="148" t="s">
        <v>68</v>
      </c>
      <c r="B4" s="149" t="s">
        <v>29</v>
      </c>
      <c r="C4" s="150" t="s">
        <v>242</v>
      </c>
      <c r="D4" s="151" t="s">
        <v>1</v>
      </c>
      <c r="E4" s="149" t="s">
        <v>29</v>
      </c>
      <c r="F4" s="263" t="s">
        <v>241</v>
      </c>
      <c r="H4" s="249" t="s">
        <v>404</v>
      </c>
      <c r="I4" s="249" t="s">
        <v>405</v>
      </c>
    </row>
    <row r="5" spans="1:12" ht="18.75">
      <c r="A5" s="129" t="s">
        <v>37</v>
      </c>
      <c r="B5" s="207">
        <f>B6+B32</f>
        <v>3629</v>
      </c>
      <c r="C5" s="244">
        <v>0.996</v>
      </c>
      <c r="D5" s="130" t="s">
        <v>165</v>
      </c>
      <c r="E5" s="207">
        <f>E6+E32</f>
        <v>3629</v>
      </c>
      <c r="F5" s="264">
        <v>1.004</v>
      </c>
      <c r="G5" s="53"/>
      <c r="H5" s="207">
        <f>H6+H32</f>
        <v>3644</v>
      </c>
      <c r="I5" s="207">
        <f>I6+I32</f>
        <v>3613</v>
      </c>
    </row>
    <row r="6" spans="1:12" ht="18.75">
      <c r="A6" s="131" t="s">
        <v>3</v>
      </c>
      <c r="B6" s="207">
        <f>B7+B23</f>
        <v>709</v>
      </c>
      <c r="C6" s="244">
        <v>1.127</v>
      </c>
      <c r="D6" s="132" t="s">
        <v>4</v>
      </c>
      <c r="E6" s="207">
        <f>E7+E13+E14+E15+E16+E17+E18+E25+E28</f>
        <v>3570</v>
      </c>
      <c r="F6" s="265">
        <v>1.0049999999999999</v>
      </c>
      <c r="G6" s="54"/>
      <c r="H6" s="207">
        <f>H7+H23</f>
        <v>629</v>
      </c>
      <c r="I6" s="207">
        <f>SUM(I7:I31)</f>
        <v>3551</v>
      </c>
    </row>
    <row r="7" spans="1:12">
      <c r="A7" s="221" t="s">
        <v>166</v>
      </c>
      <c r="B7" s="222">
        <v>699</v>
      </c>
      <c r="C7" s="223">
        <v>1.129</v>
      </c>
      <c r="D7" s="134" t="s">
        <v>7</v>
      </c>
      <c r="E7" s="208">
        <v>1226</v>
      </c>
      <c r="F7" s="266">
        <v>1.0609999999999999</v>
      </c>
      <c r="G7" s="54"/>
      <c r="H7" s="222">
        <f>SUM(H8:H22)</f>
        <v>619</v>
      </c>
      <c r="I7" s="49">
        <v>1155</v>
      </c>
    </row>
    <row r="8" spans="1:12">
      <c r="A8" s="212" t="s">
        <v>5</v>
      </c>
      <c r="B8" s="208">
        <v>538</v>
      </c>
      <c r="C8" s="220">
        <v>1.2230000000000001</v>
      </c>
      <c r="D8" s="134" t="s">
        <v>8</v>
      </c>
      <c r="E8" s="208"/>
      <c r="F8" s="266"/>
      <c r="G8" s="54"/>
      <c r="H8" s="49">
        <v>440</v>
      </c>
      <c r="I8" s="49">
        <v>0</v>
      </c>
    </row>
    <row r="9" spans="1:12">
      <c r="A9" s="212" t="s">
        <v>10</v>
      </c>
      <c r="B9" s="208">
        <v>20</v>
      </c>
      <c r="C9" s="220">
        <v>1</v>
      </c>
      <c r="D9" s="134" t="s">
        <v>9</v>
      </c>
      <c r="E9" s="208"/>
      <c r="F9" s="266"/>
      <c r="G9" s="54"/>
      <c r="H9" s="49">
        <v>20</v>
      </c>
      <c r="I9" s="49">
        <v>0</v>
      </c>
    </row>
    <row r="10" spans="1:12">
      <c r="A10" s="212" t="s">
        <v>13</v>
      </c>
      <c r="B10" s="208">
        <v>25</v>
      </c>
      <c r="C10" s="220">
        <v>0.48099999999999998</v>
      </c>
      <c r="D10" s="134" t="s">
        <v>11</v>
      </c>
      <c r="E10" s="208"/>
      <c r="F10" s="266"/>
      <c r="G10" s="54"/>
      <c r="H10" s="49">
        <v>52</v>
      </c>
      <c r="I10" s="49">
        <v>0</v>
      </c>
    </row>
    <row r="11" spans="1:12">
      <c r="A11" s="212" t="s">
        <v>261</v>
      </c>
      <c r="B11" s="208"/>
      <c r="C11" s="220"/>
      <c r="D11" s="134" t="s">
        <v>12</v>
      </c>
      <c r="E11" s="208"/>
      <c r="F11" s="266"/>
      <c r="G11" s="54"/>
      <c r="I11" s="49">
        <v>0</v>
      </c>
    </row>
    <row r="12" spans="1:12">
      <c r="A12" s="212" t="s">
        <v>262</v>
      </c>
      <c r="B12" s="208">
        <v>100</v>
      </c>
      <c r="C12" s="220">
        <v>1.087</v>
      </c>
      <c r="D12" s="134" t="s">
        <v>14</v>
      </c>
      <c r="E12" s="208"/>
      <c r="F12" s="266"/>
      <c r="G12" s="54"/>
      <c r="H12" s="49">
        <v>92</v>
      </c>
      <c r="I12" s="49">
        <v>0</v>
      </c>
    </row>
    <row r="13" spans="1:12">
      <c r="A13" s="212" t="s">
        <v>16</v>
      </c>
      <c r="B13" s="208">
        <v>2</v>
      </c>
      <c r="C13" s="220">
        <v>1</v>
      </c>
      <c r="D13" s="134" t="s">
        <v>167</v>
      </c>
      <c r="E13" s="208">
        <v>71</v>
      </c>
      <c r="F13" s="266">
        <v>1.145</v>
      </c>
      <c r="G13" s="54"/>
      <c r="H13" s="49">
        <v>2</v>
      </c>
      <c r="I13" s="49">
        <v>62</v>
      </c>
      <c r="L13" s="313"/>
    </row>
    <row r="14" spans="1:12">
      <c r="A14" s="212" t="s">
        <v>263</v>
      </c>
      <c r="B14" s="208">
        <v>7</v>
      </c>
      <c r="C14" s="220">
        <v>1.167</v>
      </c>
      <c r="D14" s="134" t="s">
        <v>15</v>
      </c>
      <c r="E14" s="208">
        <v>596</v>
      </c>
      <c r="F14" s="266">
        <v>1.135</v>
      </c>
      <c r="G14" s="54"/>
      <c r="H14" s="49">
        <v>6</v>
      </c>
      <c r="I14" s="49">
        <v>525</v>
      </c>
    </row>
    <row r="15" spans="1:12">
      <c r="A15" s="212" t="s">
        <v>264</v>
      </c>
      <c r="B15" s="208"/>
      <c r="C15" s="220"/>
      <c r="D15" s="134" t="s">
        <v>168</v>
      </c>
      <c r="E15" s="208">
        <v>123</v>
      </c>
      <c r="F15" s="266">
        <v>0.84199999999999997</v>
      </c>
      <c r="G15" s="54"/>
      <c r="I15" s="49">
        <v>146</v>
      </c>
    </row>
    <row r="16" spans="1:12">
      <c r="A16" s="212" t="s">
        <v>265</v>
      </c>
      <c r="B16" s="208"/>
      <c r="C16" s="220"/>
      <c r="D16" s="134" t="s">
        <v>17</v>
      </c>
      <c r="E16" s="208">
        <v>133</v>
      </c>
      <c r="F16" s="266">
        <v>1.0900000000000001</v>
      </c>
      <c r="G16" s="54"/>
      <c r="I16" s="49">
        <v>122</v>
      </c>
    </row>
    <row r="17" spans="1:11">
      <c r="A17" s="212" t="s">
        <v>266</v>
      </c>
      <c r="B17" s="208"/>
      <c r="C17" s="220"/>
      <c r="D17" s="134" t="s">
        <v>18</v>
      </c>
      <c r="E17" s="208">
        <v>107</v>
      </c>
      <c r="F17" s="266">
        <v>0.65200000000000002</v>
      </c>
      <c r="G17" s="54"/>
      <c r="I17" s="49">
        <v>164</v>
      </c>
    </row>
    <row r="18" spans="1:11">
      <c r="A18" s="212" t="s">
        <v>267</v>
      </c>
      <c r="B18" s="208">
        <v>7</v>
      </c>
      <c r="C18" s="220">
        <v>1</v>
      </c>
      <c r="D18" s="134" t="s">
        <v>19</v>
      </c>
      <c r="E18" s="208">
        <v>1110</v>
      </c>
      <c r="F18" s="266">
        <v>1.016</v>
      </c>
      <c r="G18" s="54"/>
      <c r="H18" s="49">
        <v>7</v>
      </c>
      <c r="I18" s="49">
        <v>1092</v>
      </c>
    </row>
    <row r="19" spans="1:11">
      <c r="A19" s="212" t="s">
        <v>268</v>
      </c>
      <c r="B19" s="208"/>
      <c r="C19" s="220"/>
      <c r="D19" s="134" t="s">
        <v>21</v>
      </c>
      <c r="E19" s="208"/>
      <c r="F19" s="266"/>
      <c r="G19" s="54"/>
      <c r="I19" s="49">
        <v>0</v>
      </c>
      <c r="K19" s="55" t="s">
        <v>170</v>
      </c>
    </row>
    <row r="20" spans="1:11">
      <c r="A20" s="212" t="s">
        <v>269</v>
      </c>
      <c r="B20" s="208"/>
      <c r="C20" s="220"/>
      <c r="D20" s="134" t="s">
        <v>192</v>
      </c>
      <c r="E20" s="208"/>
      <c r="F20" s="266"/>
      <c r="G20" s="54"/>
      <c r="I20" s="49">
        <v>0</v>
      </c>
    </row>
    <row r="21" spans="1:11">
      <c r="A21" s="212" t="s">
        <v>20</v>
      </c>
      <c r="B21" s="208"/>
      <c r="C21" s="220"/>
      <c r="D21" s="134" t="s">
        <v>22</v>
      </c>
      <c r="E21" s="208"/>
      <c r="F21" s="266"/>
      <c r="G21" s="54"/>
      <c r="I21" s="49">
        <v>0</v>
      </c>
    </row>
    <row r="22" spans="1:11">
      <c r="A22" s="212" t="s">
        <v>270</v>
      </c>
      <c r="B22" s="208"/>
      <c r="C22" s="220"/>
      <c r="D22" s="134" t="s">
        <v>23</v>
      </c>
      <c r="E22" s="208"/>
      <c r="F22" s="266"/>
      <c r="G22" s="54"/>
      <c r="I22" s="49">
        <v>0</v>
      </c>
    </row>
    <row r="23" spans="1:11" ht="14.25">
      <c r="A23" s="213" t="s">
        <v>169</v>
      </c>
      <c r="B23" s="222">
        <v>10</v>
      </c>
      <c r="C23" s="223">
        <v>1</v>
      </c>
      <c r="D23" s="135" t="s">
        <v>171</v>
      </c>
      <c r="E23" s="208"/>
      <c r="F23" s="265"/>
      <c r="G23" s="54"/>
      <c r="H23" s="222">
        <f>SUM(H24:H30)</f>
        <v>10</v>
      </c>
      <c r="I23" s="49">
        <v>0</v>
      </c>
    </row>
    <row r="24" spans="1:11">
      <c r="A24" s="212" t="s">
        <v>6</v>
      </c>
      <c r="B24" s="208"/>
      <c r="C24" s="220"/>
      <c r="D24" s="134" t="s">
        <v>172</v>
      </c>
      <c r="E24" s="208"/>
      <c r="F24" s="266"/>
      <c r="G24" s="54"/>
      <c r="I24" s="49">
        <v>0</v>
      </c>
    </row>
    <row r="25" spans="1:11">
      <c r="A25" s="212" t="s">
        <v>25</v>
      </c>
      <c r="B25" s="208"/>
      <c r="C25" s="220"/>
      <c r="D25" s="134" t="s">
        <v>24</v>
      </c>
      <c r="E25" s="208">
        <v>124</v>
      </c>
      <c r="F25" s="266">
        <v>0.60499999999999998</v>
      </c>
      <c r="I25" s="49">
        <v>205</v>
      </c>
    </row>
    <row r="26" spans="1:11">
      <c r="A26" s="212" t="s">
        <v>27</v>
      </c>
      <c r="B26" s="208"/>
      <c r="C26" s="220"/>
      <c r="D26" s="134" t="s">
        <v>26</v>
      </c>
      <c r="E26" s="208"/>
      <c r="F26" s="266"/>
      <c r="I26" s="49">
        <v>0</v>
      </c>
    </row>
    <row r="27" spans="1:11" ht="14.25">
      <c r="A27" s="212" t="s">
        <v>60</v>
      </c>
      <c r="B27" s="208">
        <v>10</v>
      </c>
      <c r="C27" s="220">
        <v>1</v>
      </c>
      <c r="D27" s="134" t="s">
        <v>173</v>
      </c>
      <c r="E27" s="208"/>
      <c r="F27" s="265"/>
      <c r="H27" s="49">
        <v>10</v>
      </c>
      <c r="I27" s="49">
        <v>0</v>
      </c>
    </row>
    <row r="28" spans="1:11">
      <c r="A28" s="212" t="s">
        <v>145</v>
      </c>
      <c r="B28" s="208"/>
      <c r="C28" s="220"/>
      <c r="D28" s="134" t="s">
        <v>174</v>
      </c>
      <c r="E28" s="208">
        <v>80</v>
      </c>
      <c r="F28" s="266">
        <v>1</v>
      </c>
      <c r="I28" s="49">
        <v>80</v>
      </c>
    </row>
    <row r="29" spans="1:11">
      <c r="A29" s="212" t="s">
        <v>146</v>
      </c>
      <c r="B29" s="208"/>
      <c r="C29" s="220"/>
      <c r="D29" s="134" t="s">
        <v>175</v>
      </c>
      <c r="E29" s="208"/>
      <c r="F29" s="266"/>
    </row>
    <row r="30" spans="1:11" ht="14.25">
      <c r="A30" s="212" t="s">
        <v>28</v>
      </c>
      <c r="B30" s="208"/>
      <c r="C30" s="220"/>
      <c r="D30" s="134" t="s">
        <v>176</v>
      </c>
      <c r="E30" s="208"/>
      <c r="F30" s="265"/>
    </row>
    <row r="31" spans="1:11" ht="14.25">
      <c r="A31" s="136"/>
      <c r="B31" s="209"/>
      <c r="C31" s="245"/>
      <c r="D31" s="134" t="s">
        <v>193</v>
      </c>
      <c r="E31" s="208"/>
      <c r="F31" s="265"/>
    </row>
    <row r="32" spans="1:11" ht="18.75">
      <c r="A32" s="131" t="s">
        <v>177</v>
      </c>
      <c r="B32" s="207">
        <f>B33+B40</f>
        <v>2920</v>
      </c>
      <c r="C32" s="246">
        <v>0.96799999999999997</v>
      </c>
      <c r="D32" s="132" t="s">
        <v>178</v>
      </c>
      <c r="E32" s="207">
        <f>E33</f>
        <v>59</v>
      </c>
      <c r="F32" s="265">
        <v>0.95199999999999996</v>
      </c>
      <c r="G32" s="53"/>
      <c r="H32" s="207">
        <f>H33+H34+H35+H36+H37+H40</f>
        <v>3015</v>
      </c>
      <c r="I32" s="207">
        <f>I33+I34+I36</f>
        <v>62</v>
      </c>
    </row>
    <row r="33" spans="1:9">
      <c r="A33" s="133" t="s">
        <v>271</v>
      </c>
      <c r="B33" s="210">
        <v>2915</v>
      </c>
      <c r="C33" s="220">
        <v>0.98</v>
      </c>
      <c r="D33" s="134" t="s">
        <v>249</v>
      </c>
      <c r="E33" s="208">
        <v>59</v>
      </c>
      <c r="F33" s="266">
        <v>0.95199999999999996</v>
      </c>
      <c r="H33" s="49">
        <v>2976</v>
      </c>
      <c r="I33" s="49">
        <v>62</v>
      </c>
    </row>
    <row r="34" spans="1:9">
      <c r="A34" s="133" t="s">
        <v>313</v>
      </c>
      <c r="B34" s="210"/>
      <c r="C34" s="247"/>
      <c r="D34" s="134" t="s">
        <v>367</v>
      </c>
      <c r="E34" s="208"/>
      <c r="F34" s="267"/>
    </row>
    <row r="35" spans="1:9">
      <c r="A35" s="133" t="s">
        <v>179</v>
      </c>
      <c r="B35" s="208"/>
      <c r="C35" s="247"/>
      <c r="D35" s="134" t="s">
        <v>180</v>
      </c>
      <c r="E35" s="208"/>
      <c r="F35" s="266"/>
    </row>
    <row r="36" spans="1:9">
      <c r="A36" s="133" t="s">
        <v>181</v>
      </c>
      <c r="B36" s="210"/>
      <c r="C36" s="247"/>
      <c r="D36" s="134" t="s">
        <v>182</v>
      </c>
      <c r="E36" s="208"/>
      <c r="F36" s="266"/>
      <c r="H36" s="49">
        <v>36</v>
      </c>
    </row>
    <row r="37" spans="1:9">
      <c r="A37" s="133" t="s">
        <v>183</v>
      </c>
      <c r="B37" s="210">
        <v>0</v>
      </c>
      <c r="C37" s="247"/>
      <c r="D37" s="134" t="s">
        <v>184</v>
      </c>
      <c r="E37" s="208"/>
      <c r="F37" s="266"/>
    </row>
    <row r="38" spans="1:9">
      <c r="A38" s="133" t="s">
        <v>185</v>
      </c>
      <c r="B38" s="210"/>
      <c r="C38" s="247"/>
      <c r="D38" s="134" t="s">
        <v>186</v>
      </c>
      <c r="E38" s="210"/>
      <c r="F38" s="266"/>
    </row>
    <row r="39" spans="1:9">
      <c r="A39" s="133" t="s">
        <v>187</v>
      </c>
      <c r="B39" s="210"/>
      <c r="C39" s="247"/>
      <c r="D39" s="134" t="s">
        <v>188</v>
      </c>
      <c r="E39" s="210"/>
      <c r="F39" s="266"/>
    </row>
    <row r="40" spans="1:9">
      <c r="A40" s="137" t="s">
        <v>57</v>
      </c>
      <c r="B40" s="211">
        <v>5</v>
      </c>
      <c r="C40" s="248">
        <v>1.667</v>
      </c>
      <c r="D40" s="138" t="s">
        <v>188</v>
      </c>
      <c r="E40" s="139"/>
      <c r="F40" s="268"/>
      <c r="H40" s="49">
        <v>3</v>
      </c>
    </row>
    <row r="41" spans="1:9" ht="44.25" customHeight="1">
      <c r="A41" s="341" t="s">
        <v>274</v>
      </c>
      <c r="B41" s="341"/>
      <c r="C41" s="341"/>
      <c r="D41" s="341"/>
      <c r="E41" s="341"/>
      <c r="F41" s="341"/>
    </row>
  </sheetData>
  <autoFilter ref="A4:K41"/>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89"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49"/>
  <sheetViews>
    <sheetView topLeftCell="A22" workbookViewId="0">
      <selection activeCell="B30" sqref="B30"/>
    </sheetView>
  </sheetViews>
  <sheetFormatPr defaultColWidth="21.5" defaultRowHeight="14.25"/>
  <cols>
    <col min="1" max="1" width="55.25" style="14" customWidth="1"/>
    <col min="2" max="2" width="30.625" style="14" customWidth="1"/>
    <col min="3" max="16384" width="21.5" style="14"/>
  </cols>
  <sheetData>
    <row r="1" spans="1:3" ht="18.75">
      <c r="A1" s="327" t="s">
        <v>227</v>
      </c>
      <c r="B1" s="327"/>
    </row>
    <row r="2" spans="1:3" s="17" customFormat="1" ht="24">
      <c r="A2" s="329" t="s">
        <v>398</v>
      </c>
      <c r="B2" s="329"/>
      <c r="C2" s="18"/>
    </row>
    <row r="3" spans="1:3" ht="27" customHeight="1" thickBot="1">
      <c r="A3" s="342" t="s">
        <v>48</v>
      </c>
      <c r="B3" s="342"/>
      <c r="C3" s="16"/>
    </row>
    <row r="4" spans="1:3" ht="24" customHeight="1">
      <c r="A4" s="228" t="s">
        <v>47</v>
      </c>
      <c r="B4" s="229" t="s">
        <v>133</v>
      </c>
      <c r="C4" s="15"/>
    </row>
    <row r="5" spans="1:3" ht="25.5" customHeight="1">
      <c r="A5" s="234" t="s">
        <v>315</v>
      </c>
      <c r="B5" s="235">
        <v>3490</v>
      </c>
      <c r="C5" s="15"/>
    </row>
    <row r="6" spans="1:3" ht="21" customHeight="1">
      <c r="A6" s="234" t="s">
        <v>250</v>
      </c>
      <c r="B6" s="236">
        <v>1226</v>
      </c>
    </row>
    <row r="7" spans="1:3" ht="21" customHeight="1">
      <c r="A7" s="234" t="s">
        <v>251</v>
      </c>
      <c r="B7" s="237">
        <v>18</v>
      </c>
    </row>
    <row r="8" spans="1:3" ht="21" customHeight="1">
      <c r="A8" s="238" t="s">
        <v>252</v>
      </c>
      <c r="B8" s="236">
        <v>18</v>
      </c>
    </row>
    <row r="9" spans="1:3" ht="21" customHeight="1">
      <c r="A9" s="234" t="s">
        <v>317</v>
      </c>
      <c r="B9" s="236">
        <v>951</v>
      </c>
    </row>
    <row r="10" spans="1:3" ht="21" customHeight="1">
      <c r="A10" s="238" t="s">
        <v>252</v>
      </c>
      <c r="B10" s="236">
        <v>951</v>
      </c>
    </row>
    <row r="11" spans="1:3" ht="21" customHeight="1">
      <c r="A11" s="234" t="s">
        <v>319</v>
      </c>
      <c r="B11" s="236">
        <v>44</v>
      </c>
    </row>
    <row r="12" spans="1:3" ht="21" customHeight="1">
      <c r="A12" s="238" t="s">
        <v>252</v>
      </c>
      <c r="B12" s="236">
        <v>44</v>
      </c>
    </row>
    <row r="13" spans="1:3" ht="21" customHeight="1">
      <c r="A13" s="234" t="s">
        <v>321</v>
      </c>
      <c r="B13" s="236">
        <v>105</v>
      </c>
    </row>
    <row r="14" spans="1:3" ht="21" customHeight="1">
      <c r="A14" s="238" t="s">
        <v>252</v>
      </c>
      <c r="B14" s="259">
        <v>105</v>
      </c>
    </row>
    <row r="15" spans="1:3" ht="21" customHeight="1">
      <c r="A15" s="234" t="s">
        <v>322</v>
      </c>
      <c r="B15" s="236">
        <v>108</v>
      </c>
    </row>
    <row r="16" spans="1:3" ht="21" customHeight="1">
      <c r="A16" s="238" t="s">
        <v>323</v>
      </c>
      <c r="B16" s="236">
        <v>108</v>
      </c>
    </row>
    <row r="17" spans="1:2" ht="21" customHeight="1">
      <c r="A17" s="234" t="s">
        <v>324</v>
      </c>
      <c r="B17" s="236">
        <v>71</v>
      </c>
    </row>
    <row r="18" spans="1:2" ht="21" customHeight="1">
      <c r="A18" s="234" t="s">
        <v>325</v>
      </c>
      <c r="B18" s="236">
        <v>71</v>
      </c>
    </row>
    <row r="19" spans="1:2" ht="21" customHeight="1">
      <c r="A19" s="238" t="s">
        <v>326</v>
      </c>
      <c r="B19" s="236">
        <v>71</v>
      </c>
    </row>
    <row r="20" spans="1:2" ht="21" customHeight="1">
      <c r="A20" s="234" t="s">
        <v>254</v>
      </c>
      <c r="B20" s="236">
        <v>596</v>
      </c>
    </row>
    <row r="21" spans="1:2" ht="21" customHeight="1">
      <c r="A21" s="234" t="s">
        <v>327</v>
      </c>
      <c r="B21" s="236">
        <v>131</v>
      </c>
    </row>
    <row r="22" spans="1:2" ht="21" customHeight="1">
      <c r="A22" s="238" t="s">
        <v>328</v>
      </c>
      <c r="B22" s="236">
        <v>131</v>
      </c>
    </row>
    <row r="23" spans="1:2" ht="21" customHeight="1">
      <c r="A23" s="234" t="s">
        <v>329</v>
      </c>
      <c r="B23" s="236">
        <v>390</v>
      </c>
    </row>
    <row r="24" spans="1:2" ht="21" customHeight="1">
      <c r="A24" s="238" t="s">
        <v>330</v>
      </c>
      <c r="B24" s="236">
        <v>11</v>
      </c>
    </row>
    <row r="25" spans="1:2" ht="21" customHeight="1">
      <c r="A25" s="238" t="s">
        <v>331</v>
      </c>
      <c r="B25" s="236">
        <v>166</v>
      </c>
    </row>
    <row r="26" spans="1:2" ht="21" customHeight="1">
      <c r="A26" s="238" t="s">
        <v>332</v>
      </c>
      <c r="B26" s="236">
        <v>83</v>
      </c>
    </row>
    <row r="27" spans="1:2" ht="21" customHeight="1">
      <c r="A27" s="238" t="s">
        <v>333</v>
      </c>
      <c r="B27" s="236">
        <v>130</v>
      </c>
    </row>
    <row r="28" spans="1:2" ht="21" customHeight="1">
      <c r="A28" s="234" t="s">
        <v>334</v>
      </c>
      <c r="B28" s="236">
        <v>75</v>
      </c>
    </row>
    <row r="29" spans="1:2" ht="21" customHeight="1">
      <c r="A29" s="238" t="s">
        <v>316</v>
      </c>
      <c r="B29" s="236">
        <v>75</v>
      </c>
    </row>
    <row r="30" spans="1:2" ht="21" customHeight="1">
      <c r="A30" s="234" t="s">
        <v>337</v>
      </c>
      <c r="B30" s="236">
        <v>123</v>
      </c>
    </row>
    <row r="31" spans="1:2" ht="21" customHeight="1">
      <c r="A31" s="234" t="s">
        <v>340</v>
      </c>
      <c r="B31" s="236">
        <v>123</v>
      </c>
    </row>
    <row r="32" spans="1:2" ht="21" customHeight="1">
      <c r="A32" s="238" t="s">
        <v>341</v>
      </c>
      <c r="B32" s="236">
        <v>53</v>
      </c>
    </row>
    <row r="33" spans="1:2" ht="21" customHeight="1">
      <c r="A33" s="238" t="s">
        <v>342</v>
      </c>
      <c r="B33" s="236">
        <v>70</v>
      </c>
    </row>
    <row r="34" spans="1:2" ht="21" customHeight="1">
      <c r="A34" s="234" t="s">
        <v>343</v>
      </c>
      <c r="B34" s="236">
        <v>133</v>
      </c>
    </row>
    <row r="35" spans="1:2" ht="21" customHeight="1">
      <c r="A35" s="234" t="s">
        <v>344</v>
      </c>
      <c r="B35" s="236">
        <v>133</v>
      </c>
    </row>
    <row r="36" spans="1:2" ht="21" customHeight="1">
      <c r="A36" s="238" t="s">
        <v>345</v>
      </c>
      <c r="B36" s="236">
        <v>133</v>
      </c>
    </row>
    <row r="37" spans="1:2" ht="21" customHeight="1">
      <c r="A37" s="234" t="s">
        <v>346</v>
      </c>
      <c r="B37" s="236">
        <v>107</v>
      </c>
    </row>
    <row r="38" spans="1:2" ht="21" customHeight="1">
      <c r="A38" s="234" t="s">
        <v>347</v>
      </c>
      <c r="B38" s="236">
        <v>107</v>
      </c>
    </row>
    <row r="39" spans="1:2" ht="21" customHeight="1">
      <c r="A39" s="238" t="s">
        <v>348</v>
      </c>
      <c r="B39" s="236">
        <v>107</v>
      </c>
    </row>
    <row r="40" spans="1:2" ht="21" customHeight="1">
      <c r="A40" s="234" t="s">
        <v>351</v>
      </c>
      <c r="B40" s="236">
        <v>1110</v>
      </c>
    </row>
    <row r="41" spans="1:2" ht="21" customHeight="1">
      <c r="A41" s="234" t="s">
        <v>352</v>
      </c>
      <c r="B41" s="236">
        <v>588</v>
      </c>
    </row>
    <row r="42" spans="1:2" ht="21" customHeight="1">
      <c r="A42" s="238" t="s">
        <v>316</v>
      </c>
      <c r="B42" s="236">
        <v>545</v>
      </c>
    </row>
    <row r="43" spans="1:2" ht="21" customHeight="1">
      <c r="A43" s="238" t="s">
        <v>353</v>
      </c>
      <c r="B43" s="236">
        <v>43</v>
      </c>
    </row>
    <row r="44" spans="1:2" ht="21" customHeight="1">
      <c r="A44" s="234" t="s">
        <v>358</v>
      </c>
      <c r="B44" s="236">
        <v>522</v>
      </c>
    </row>
    <row r="45" spans="1:2" ht="21" customHeight="1">
      <c r="A45" s="238" t="s">
        <v>359</v>
      </c>
      <c r="B45" s="236">
        <v>522</v>
      </c>
    </row>
    <row r="46" spans="1:2" ht="21" customHeight="1">
      <c r="A46" s="234" t="s">
        <v>360</v>
      </c>
      <c r="B46" s="236">
        <v>124</v>
      </c>
    </row>
    <row r="47" spans="1:2" ht="21" customHeight="1">
      <c r="A47" s="234" t="s">
        <v>361</v>
      </c>
      <c r="B47" s="236">
        <v>124</v>
      </c>
    </row>
    <row r="48" spans="1:2" ht="21" customHeight="1" thickBot="1">
      <c r="A48" s="242" t="s">
        <v>362</v>
      </c>
      <c r="B48" s="240">
        <v>124</v>
      </c>
    </row>
    <row r="49" spans="1:2" ht="25.5" customHeight="1">
      <c r="A49" s="343" t="s">
        <v>230</v>
      </c>
      <c r="B49" s="343"/>
    </row>
  </sheetData>
  <mergeCells count="4">
    <mergeCell ref="A2:B2"/>
    <mergeCell ref="A3:B3"/>
    <mergeCell ref="A1:B1"/>
    <mergeCell ref="A49:B4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2022-09-29T11:01:29Z</dcterms:modified>
</cp:coreProperties>
</file>