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0" yWindow="315" windowWidth="3075" windowHeight="1440" tabRatio="827" firstSheet="4" activeTab="13"/>
  </bookViews>
  <sheets>
    <sheet name="封面" sheetId="92" r:id="rId1"/>
    <sheet name="目录" sheetId="84" r:id="rId2"/>
    <sheet name="01-2022公共平衡 " sheetId="26" r:id="rId3"/>
    <sheet name="02-2022公共支出功能 " sheetId="27" r:id="rId4"/>
    <sheet name="3-2022基金平衡" sheetId="33" r:id="rId5"/>
    <sheet name="4-2022基金支出" sheetId="19" r:id="rId6"/>
    <sheet name="5-2022国资平衡" sheetId="48" r:id="rId7"/>
    <sheet name="6-2023公共平衡" sheetId="71" r:id="rId8"/>
    <sheet name="7-2023公共本级支出功能 " sheetId="38" r:id="rId9"/>
    <sheet name="8-2023公共基本和项目 " sheetId="39" r:id="rId10"/>
    <sheet name="9-2023公共本级基本支出" sheetId="36" r:id="rId11"/>
    <sheet name="10-2023基金平衡" sheetId="35" r:id="rId12"/>
    <sheet name="11-2023基金支出" sheetId="7" r:id="rId13"/>
    <sheet name="12-2023国资平衡" sheetId="49" r:id="rId14"/>
  </sheets>
  <definedNames>
    <definedName name="_xlnm._FilterDatabase" localSheetId="2" hidden="1">'01-2022公共平衡 '!$A$4:$P$44</definedName>
    <definedName name="_xlnm._FilterDatabase" localSheetId="3" hidden="1">'02-2022公共支出功能 '!$A$5:$J$54</definedName>
    <definedName name="_xlnm._FilterDatabase" localSheetId="5" hidden="1">'4-2022基金支出'!$A$4:$B$8</definedName>
    <definedName name="_xlnm._FilterDatabase" localSheetId="7" hidden="1">'6-2023公共平衡'!$A$4:$K$41</definedName>
    <definedName name="_xlnm._FilterDatabase" localSheetId="8" hidden="1">'7-2023公共本级支出功能 '!$A$4:$F$56</definedName>
    <definedName name="_xlnm._FilterDatabase" localSheetId="10" hidden="1">'9-2023公共本级基本支出'!$A$5:$B$25</definedName>
    <definedName name="fa" localSheetId="0">#REF!</definedName>
    <definedName name="fa">#REF!</definedName>
    <definedName name="_xlnm.Print_Area" localSheetId="2">'01-2022公共平衡 '!$A$1:$N$44</definedName>
    <definedName name="_xlnm.Print_Area" localSheetId="3">'02-2022公共支出功能 '!$A$1:$B$54</definedName>
    <definedName name="_xlnm.Print_Area" localSheetId="12">'11-2023基金支出'!$A$1:$B$5</definedName>
    <definedName name="_xlnm.Print_Area" localSheetId="4">'3-2022基金平衡'!$A$1:$N$30</definedName>
    <definedName name="_xlnm.Print_Area" localSheetId="5">'4-2022基金支出'!$A$1:$B$8</definedName>
    <definedName name="_xlnm.Print_Area" localSheetId="6">'5-2022国资平衡'!$A$1:$N$23</definedName>
    <definedName name="_xlnm.Print_Area" localSheetId="7">'6-2023公共平衡'!$A$1:$F$41</definedName>
    <definedName name="_xlnm.Print_Area" localSheetId="8">'7-2023公共本级支出功能 '!$A$1:$B$56</definedName>
    <definedName name="_xlnm.Print_Area" localSheetId="9">'8-2023公共基本和项目 '!$A$1:$D$32</definedName>
    <definedName name="_xlnm.Print_Area" localSheetId="10">'9-2023公共本级基本支出'!$A$1:$B$25</definedName>
    <definedName name="_xlnm.Print_Titles" localSheetId="2">'01-2022公共平衡 '!$2:$4</definedName>
    <definedName name="_xlnm.Print_Titles" localSheetId="3">'02-2022公共支出功能 '!$5:$5</definedName>
    <definedName name="_xlnm.Print_Titles" localSheetId="12">'11-2023基金支出'!$2:$4</definedName>
    <definedName name="_xlnm.Print_Titles" localSheetId="4">'3-2022基金平衡'!$1:$4</definedName>
    <definedName name="_xlnm.Print_Titles" localSheetId="5">'4-2022基金支出'!$4:$4</definedName>
    <definedName name="_xlnm.Print_Titles" localSheetId="8">'7-2023公共本级支出功能 '!$4:$4</definedName>
    <definedName name="_xlnm.Print_Titles" localSheetId="10">'9-2023公共本级基本支出'!$2:$5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25725"/>
</workbook>
</file>

<file path=xl/calcChain.xml><?xml version="1.0" encoding="utf-8"?>
<calcChain xmlns="http://schemas.openxmlformats.org/spreadsheetml/2006/main">
  <c r="O18" i="26"/>
  <c r="H7" i="27"/>
  <c r="I7"/>
  <c r="H8"/>
  <c r="I8"/>
  <c r="H9"/>
  <c r="I9"/>
  <c r="H10"/>
  <c r="I10"/>
  <c r="H11"/>
  <c r="I11"/>
  <c r="H12"/>
  <c r="I12"/>
  <c r="H13"/>
  <c r="I13"/>
  <c r="H14"/>
  <c r="I14"/>
  <c r="H15"/>
  <c r="I15"/>
  <c r="H16"/>
  <c r="I16"/>
  <c r="H17"/>
  <c r="I17"/>
  <c r="H18"/>
  <c r="I18"/>
  <c r="H19"/>
  <c r="I19"/>
  <c r="H20"/>
  <c r="I20"/>
  <c r="H21"/>
  <c r="I21"/>
  <c r="H22"/>
  <c r="I22"/>
  <c r="H23"/>
  <c r="I23"/>
  <c r="H24"/>
  <c r="I24"/>
  <c r="H25"/>
  <c r="I25"/>
  <c r="H26"/>
  <c r="I26"/>
  <c r="H27"/>
  <c r="I27"/>
  <c r="H28"/>
  <c r="I28"/>
  <c r="H29"/>
  <c r="I29"/>
  <c r="H30"/>
  <c r="I30"/>
  <c r="H31"/>
  <c r="I31"/>
  <c r="H32"/>
  <c r="I32"/>
  <c r="H33"/>
  <c r="I33"/>
  <c r="H34"/>
  <c r="I34"/>
  <c r="H35"/>
  <c r="I35"/>
  <c r="H36"/>
  <c r="I36"/>
  <c r="H37"/>
  <c r="I37"/>
  <c r="H38"/>
  <c r="I38"/>
  <c r="H39"/>
  <c r="I39"/>
  <c r="H40"/>
  <c r="I40"/>
  <c r="H41"/>
  <c r="I41"/>
  <c r="H42"/>
  <c r="I42"/>
  <c r="H43"/>
  <c r="I43"/>
  <c r="H44"/>
  <c r="I44"/>
  <c r="H45"/>
  <c r="I45"/>
  <c r="H46"/>
  <c r="I46"/>
  <c r="H47"/>
  <c r="I47"/>
  <c r="H48"/>
  <c r="I48"/>
  <c r="H49"/>
  <c r="I49"/>
  <c r="H50"/>
  <c r="I50"/>
  <c r="H51"/>
  <c r="I51"/>
  <c r="H52"/>
  <c r="I52"/>
  <c r="H53"/>
  <c r="I53"/>
  <c r="I6"/>
  <c r="H6"/>
  <c r="G50"/>
  <c r="F6"/>
  <c r="G6"/>
  <c r="E6"/>
  <c r="D6"/>
  <c r="G6" i="26" l="1"/>
  <c r="B29" i="38" l="1"/>
  <c r="P13" i="26" l="1"/>
  <c r="O7" l="1"/>
  <c r="O6"/>
  <c r="O8"/>
  <c r="O9"/>
  <c r="O10"/>
  <c r="O11"/>
  <c r="O12"/>
  <c r="O13"/>
  <c r="O14"/>
  <c r="O15"/>
  <c r="O16"/>
  <c r="O17"/>
  <c r="O19"/>
  <c r="O20"/>
  <c r="O21"/>
  <c r="O22"/>
  <c r="O23"/>
  <c r="O24"/>
  <c r="O25"/>
  <c r="O26"/>
  <c r="O27"/>
  <c r="O29"/>
  <c r="O30"/>
  <c r="O31"/>
  <c r="O5"/>
  <c r="P6"/>
  <c r="P7"/>
  <c r="P14"/>
  <c r="P15"/>
  <c r="P16"/>
  <c r="P17"/>
  <c r="P18"/>
  <c r="P25"/>
  <c r="P5"/>
  <c r="F19"/>
  <c r="G19"/>
  <c r="B7" i="36"/>
  <c r="B6" s="1"/>
  <c r="B15" l="1"/>
  <c r="B13"/>
  <c r="B54" i="38" l="1"/>
  <c r="B51"/>
  <c r="B48"/>
  <c r="B45"/>
  <c r="B43"/>
  <c r="B40"/>
  <c r="B39" s="1"/>
  <c r="B36"/>
  <c r="B34"/>
  <c r="B33" s="1"/>
  <c r="B31"/>
  <c r="B24"/>
  <c r="B22"/>
  <c r="B19"/>
  <c r="B16"/>
  <c r="B14"/>
  <c r="B12"/>
  <c r="B9"/>
  <c r="B7"/>
  <c r="B53"/>
  <c r="B42"/>
  <c r="B18"/>
  <c r="F6" i="71"/>
  <c r="F7"/>
  <c r="F13"/>
  <c r="F14"/>
  <c r="F15"/>
  <c r="F16"/>
  <c r="F17"/>
  <c r="F18"/>
  <c r="F25"/>
  <c r="F32"/>
  <c r="F33"/>
  <c r="F5"/>
  <c r="C6"/>
  <c r="C7"/>
  <c r="C8"/>
  <c r="C9"/>
  <c r="C10"/>
  <c r="C12"/>
  <c r="C13"/>
  <c r="C14"/>
  <c r="C16"/>
  <c r="C18"/>
  <c r="C23"/>
  <c r="C27"/>
  <c r="C32"/>
  <c r="C33"/>
  <c r="C40"/>
  <c r="C5"/>
  <c r="H32"/>
  <c r="B6" i="38" l="1"/>
  <c r="B21"/>
  <c r="B47"/>
  <c r="B5"/>
  <c r="H7" i="71" l="1"/>
  <c r="H6"/>
  <c r="H5" s="1"/>
  <c r="H23"/>
  <c r="B7"/>
  <c r="B23"/>
  <c r="M6" i="33"/>
  <c r="N6"/>
  <c r="N9"/>
  <c r="M10"/>
  <c r="M20"/>
  <c r="N20"/>
  <c r="N23"/>
  <c r="M29"/>
  <c r="N5"/>
  <c r="M5"/>
  <c r="G6"/>
  <c r="G13"/>
  <c r="G19"/>
  <c r="G5"/>
  <c r="F20"/>
  <c r="F21"/>
  <c r="F5"/>
  <c r="M7" i="26" l="1"/>
  <c r="N7"/>
  <c r="M13"/>
  <c r="N13"/>
  <c r="M14"/>
  <c r="N14"/>
  <c r="M15"/>
  <c r="N15"/>
  <c r="M16"/>
  <c r="N16"/>
  <c r="M17"/>
  <c r="N17"/>
  <c r="M18"/>
  <c r="N18"/>
  <c r="M25"/>
  <c r="N25"/>
  <c r="M33"/>
  <c r="N33"/>
  <c r="N43"/>
  <c r="F8"/>
  <c r="G8"/>
  <c r="F9"/>
  <c r="G9"/>
  <c r="F10"/>
  <c r="G10"/>
  <c r="F12"/>
  <c r="G12"/>
  <c r="F13"/>
  <c r="G13"/>
  <c r="F14"/>
  <c r="G14"/>
  <c r="F27"/>
  <c r="G27"/>
  <c r="F33"/>
  <c r="G33"/>
  <c r="G36"/>
  <c r="F41"/>
  <c r="G41"/>
  <c r="E7" l="1"/>
  <c r="C7"/>
  <c r="D7"/>
  <c r="B7"/>
  <c r="E32" i="71"/>
  <c r="B32"/>
  <c r="E6"/>
  <c r="E5" s="1"/>
  <c r="B6"/>
  <c r="G7" i="26" l="1"/>
  <c r="F7"/>
  <c r="B5" i="71"/>
  <c r="K20" i="33"/>
  <c r="K6"/>
  <c r="D6"/>
  <c r="D20"/>
  <c r="K5" l="1"/>
  <c r="D5"/>
  <c r="B19" i="39" l="1"/>
  <c r="B8" l="1"/>
  <c r="B14"/>
  <c r="B15"/>
  <c r="B16"/>
  <c r="B17"/>
  <c r="B18"/>
  <c r="B23" i="36"/>
  <c r="B20"/>
  <c r="B12"/>
  <c r="B28" i="39"/>
  <c r="B26"/>
  <c r="D37" i="26"/>
  <c r="D32" s="1"/>
  <c r="I32"/>
  <c r="K32"/>
  <c r="L32"/>
  <c r="K6"/>
  <c r="L6"/>
  <c r="J6"/>
  <c r="I6"/>
  <c r="B23"/>
  <c r="C23"/>
  <c r="D23"/>
  <c r="E23"/>
  <c r="F23" l="1"/>
  <c r="G23"/>
  <c r="N6"/>
  <c r="M6"/>
  <c r="M32"/>
  <c r="N32"/>
  <c r="K5"/>
  <c r="E6"/>
  <c r="D6"/>
  <c r="C6"/>
  <c r="B6"/>
  <c r="F6" l="1"/>
  <c r="D5"/>
  <c r="D19" i="49" l="1"/>
  <c r="B19"/>
  <c r="D6" l="1"/>
  <c r="B6"/>
  <c r="B5" s="1"/>
  <c r="D5" l="1"/>
  <c r="D18" i="35"/>
  <c r="B18" l="1"/>
  <c r="D5" l="1"/>
  <c r="B5" s="1"/>
  <c r="D7" i="39" l="1"/>
  <c r="C7"/>
  <c r="B7" l="1"/>
  <c r="L19" i="48" l="1"/>
  <c r="J19"/>
  <c r="I19" s="1"/>
  <c r="E19"/>
  <c r="C19"/>
  <c r="B19" l="1"/>
  <c r="L17"/>
  <c r="J17"/>
  <c r="I17"/>
  <c r="L15"/>
  <c r="J15"/>
  <c r="I15"/>
  <c r="L12"/>
  <c r="J12"/>
  <c r="I12"/>
  <c r="L7"/>
  <c r="J7"/>
  <c r="I7"/>
  <c r="L6" l="1"/>
  <c r="J6"/>
  <c r="I6"/>
  <c r="E6"/>
  <c r="C6"/>
  <c r="B6"/>
  <c r="E5" l="1"/>
  <c r="L5" s="1"/>
  <c r="C5"/>
  <c r="J5" s="1"/>
  <c r="B5" l="1"/>
  <c r="I5" s="1"/>
  <c r="E23" i="33"/>
  <c r="C23"/>
  <c r="B23" l="1"/>
  <c r="L20"/>
  <c r="J20"/>
  <c r="I20"/>
  <c r="E20" s="1"/>
  <c r="C20" s="1"/>
  <c r="B20"/>
  <c r="L6"/>
  <c r="J6"/>
  <c r="I6"/>
  <c r="E6"/>
  <c r="C6"/>
  <c r="B6"/>
  <c r="L5" l="1"/>
  <c r="J5"/>
  <c r="I5"/>
  <c r="E5"/>
  <c r="C5"/>
  <c r="B5" l="1"/>
  <c r="E37" i="26" l="1"/>
  <c r="C37"/>
  <c r="C32" s="1"/>
  <c r="B37"/>
  <c r="J32" l="1"/>
  <c r="E32" l="1"/>
  <c r="F32" l="1"/>
  <c r="G32"/>
  <c r="E5"/>
  <c r="B32"/>
  <c r="B5" s="1"/>
  <c r="C5"/>
  <c r="L5"/>
  <c r="J5"/>
  <c r="I5"/>
  <c r="F5" l="1"/>
  <c r="G5"/>
  <c r="M5"/>
  <c r="N5"/>
</calcChain>
</file>

<file path=xl/sharedStrings.xml><?xml version="1.0" encoding="utf-8"?>
<sst xmlns="http://schemas.openxmlformats.org/spreadsheetml/2006/main" count="585" uniqueCount="433">
  <si>
    <t>收      入</t>
    <phoneticPr fontId="3" type="noConversion"/>
  </si>
  <si>
    <t>支      出</t>
    <phoneticPr fontId="3" type="noConversion"/>
  </si>
  <si>
    <t>总  计</t>
    <phoneticPr fontId="5" type="noConversion"/>
  </si>
  <si>
    <t>本级收入合计</t>
  </si>
  <si>
    <t>本级支出合计</t>
  </si>
  <si>
    <t xml:space="preserve">    增值税</t>
  </si>
  <si>
    <t xml:space="preserve">    专项收入</t>
  </si>
  <si>
    <t>一、一般公共服务支出</t>
  </si>
  <si>
    <t>二、外交支出</t>
  </si>
  <si>
    <t>三、国防支出</t>
  </si>
  <si>
    <t xml:space="preserve">    企业所得税</t>
  </si>
  <si>
    <t>四、公共安全支出</t>
  </si>
  <si>
    <t>五、教育支出</t>
  </si>
  <si>
    <t xml:space="preserve">    个人所得税</t>
  </si>
  <si>
    <t>六、科学技术支出</t>
  </si>
  <si>
    <t>八、社会保障和就业支出</t>
  </si>
  <si>
    <t xml:space="preserve">    房产税</t>
  </si>
  <si>
    <t>十、节能环保支出</t>
  </si>
  <si>
    <t>十一、城乡社区支出</t>
  </si>
  <si>
    <t>十二、农林水支出</t>
  </si>
  <si>
    <t xml:space="preserve">    车船税</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</si>
  <si>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</si>
  <si>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</si>
  <si>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</si>
  <si>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</si>
  <si>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</si>
  <si>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</si>
  <si>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</si>
  <si>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</si>
  <si>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</si>
  <si>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</si>
  <si>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</si>
  <si>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</si>
  <si>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</si>
  <si>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单位：万元</t>
    <phoneticPr fontId="13"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</si>
  <si>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</si>
  <si>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</si>
  <si>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</si>
  <si>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</si>
  <si>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</si>
  <si>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</si>
  <si>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</si>
  <si>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</si>
  <si>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</si>
  <si>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</si>
  <si>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预算数</t>
    <phoneticPr fontId="3" type="noConversion"/>
  </si>
  <si>
    <t>（按经济分类科目）</t>
    <phoneticPr fontId="3" type="noConversion"/>
  </si>
  <si>
    <t>支        出</t>
    <phoneticPr fontId="28" type="noConversion"/>
  </si>
  <si>
    <t>单位：万元</t>
    <phoneticPr fontId="28" type="noConversion"/>
  </si>
  <si>
    <t>项目支出</t>
    <phoneticPr fontId="28" type="noConversion"/>
  </si>
  <si>
    <t>基本支出</t>
    <phoneticPr fontId="28" type="noConversion"/>
  </si>
  <si>
    <t>小计</t>
    <phoneticPr fontId="28" type="noConversion"/>
  </si>
  <si>
    <t>单位：万元</t>
    <phoneticPr fontId="28" type="noConversion"/>
  </si>
  <si>
    <t>四、安排预算稳定调节基金</t>
  </si>
  <si>
    <t>六、结转下年</t>
  </si>
  <si>
    <t>四、调入资金</t>
    <phoneticPr fontId="3" type="noConversion"/>
  </si>
  <si>
    <t xml:space="preserve">    地方政府债券收入(新增）</t>
    <phoneticPr fontId="3" type="noConversion"/>
  </si>
  <si>
    <t>六、上年结转</t>
    <phoneticPr fontId="3" type="noConversion"/>
  </si>
  <si>
    <t>四、上年结转</t>
    <phoneticPr fontId="3" type="noConversion"/>
  </si>
  <si>
    <t>二、股利、股息收入</t>
    <phoneticPr fontId="3" type="noConversion"/>
  </si>
  <si>
    <t xml:space="preserve">    国有资源(资产)有偿使用收入</t>
  </si>
  <si>
    <t>二、社会保障和就业支出</t>
  </si>
  <si>
    <t>三、城乡社区支出</t>
  </si>
  <si>
    <t>四、农林水支出</t>
  </si>
  <si>
    <t>五、交通运输支出</t>
  </si>
  <si>
    <t>二、调出资金</t>
    <phoneticPr fontId="1" type="noConversion"/>
  </si>
  <si>
    <t>科学技术支出</t>
  </si>
  <si>
    <t>金融支出</t>
  </si>
  <si>
    <t>收      入</t>
    <phoneticPr fontId="3" type="noConversion"/>
  </si>
  <si>
    <t>支       出</t>
    <phoneticPr fontId="3" type="noConversion"/>
  </si>
  <si>
    <t>总  计</t>
    <phoneticPr fontId="3" type="noConversion"/>
  </si>
  <si>
    <t>本级支出合计</t>
    <phoneticPr fontId="3" type="noConversion"/>
  </si>
  <si>
    <t>三、产权转让收入</t>
    <phoneticPr fontId="3" type="noConversion"/>
  </si>
  <si>
    <t>转移性收入合计</t>
    <phoneticPr fontId="3" type="noConversion"/>
  </si>
  <si>
    <t>转移性支出合计</t>
    <phoneticPr fontId="3" type="noConversion"/>
  </si>
  <si>
    <t>一、调出资金</t>
    <phoneticPr fontId="3" type="noConversion"/>
  </si>
  <si>
    <t>二、补助区县</t>
    <phoneticPr fontId="3" type="noConversion"/>
  </si>
  <si>
    <t>三、结转下年</t>
    <phoneticPr fontId="3" type="noConversion"/>
  </si>
  <si>
    <t>单位：万元</t>
    <phoneticPr fontId="1" type="noConversion"/>
  </si>
  <si>
    <t>一、利润收入</t>
    <phoneticPr fontId="1" type="noConversion"/>
  </si>
  <si>
    <t>二、股利、股息收入</t>
    <phoneticPr fontId="1" type="noConversion"/>
  </si>
  <si>
    <t>三、地方政府债务还本支出</t>
    <phoneticPr fontId="1"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</si>
  <si>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</si>
  <si>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</si>
  <si>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</si>
  <si>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</si>
  <si>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一、利润收入</t>
    <phoneticPr fontId="3" type="noConversion"/>
  </si>
  <si>
    <t>一般公共服务支出</t>
  </si>
  <si>
    <t>外交支出</t>
  </si>
  <si>
    <t>国防支出</t>
  </si>
  <si>
    <t>公共安全支出</t>
  </si>
  <si>
    <t>教育支出</t>
  </si>
  <si>
    <t>社会保障和就业支出</t>
  </si>
  <si>
    <t>医疗卫生与计划生育支出</t>
  </si>
  <si>
    <t>节能环保支出</t>
  </si>
  <si>
    <t>城乡社区支出</t>
  </si>
  <si>
    <t>农林水支出</t>
  </si>
  <si>
    <t>交通运输支出</t>
  </si>
  <si>
    <t>商业服务业等支出</t>
  </si>
  <si>
    <t>援助其他地区支出</t>
  </si>
  <si>
    <t>国土海洋气象等支出</t>
  </si>
  <si>
    <t>住房保障支出</t>
  </si>
  <si>
    <t>粮油物资储备支出</t>
  </si>
  <si>
    <t>预备费</t>
  </si>
  <si>
    <t>其他支出</t>
  </si>
  <si>
    <t>债务付息支出</t>
  </si>
  <si>
    <t>二、上年结转</t>
    <phoneticPr fontId="3" type="noConversion"/>
  </si>
  <si>
    <t xml:space="preserve">    地方政府债券转贷支出（新增）</t>
    <phoneticPr fontId="1" type="noConversion"/>
  </si>
  <si>
    <t>四、城市公用事业附加收入</t>
    <phoneticPr fontId="3" type="noConversion"/>
  </si>
  <si>
    <t>五、国有土地收益基金收入</t>
    <phoneticPr fontId="3" type="noConversion"/>
  </si>
  <si>
    <t>六、农业土地开发资金收入</t>
    <phoneticPr fontId="3" type="noConversion"/>
  </si>
  <si>
    <t>七、国有土地使用权出让收入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</si>
  <si>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</si>
  <si>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</si>
  <si>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</si>
  <si>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</si>
  <si>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</si>
  <si>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一、解决历史遗留问题及改革成本支出</t>
  </si>
  <si>
    <t xml:space="preserve">     “三供一业”移交补助支出</t>
    <phoneticPr fontId="3" type="noConversion"/>
  </si>
  <si>
    <t xml:space="preserve">      国有企业棚户区改造支出</t>
    <phoneticPr fontId="3" type="noConversion"/>
  </si>
  <si>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</si>
  <si>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</si>
  <si>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</si>
  <si>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</si>
  <si>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</si>
  <si>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</si>
  <si>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</si>
  <si>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 xml:space="preserve">    地方政府外债借款收入</t>
    <phoneticPr fontId="1" type="noConversion"/>
  </si>
  <si>
    <t xml:space="preserve">    地方政府外债借款转贷支出</t>
    <phoneticPr fontId="1" type="noConversion"/>
  </si>
  <si>
    <t xml:space="preserve">五、地方政府债务收入 </t>
    <phoneticPr fontId="3" type="noConversion"/>
  </si>
  <si>
    <t xml:space="preserve">五、地方政府债务转贷支出 </t>
    <phoneticPr fontId="1" type="noConversion"/>
  </si>
  <si>
    <t xml:space="preserve">三、地方政府债务收入 </t>
    <phoneticPr fontId="3" type="noConversion"/>
  </si>
  <si>
    <t>债务发行费用支出</t>
    <phoneticPr fontId="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</si>
  <si>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28"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</si>
  <si>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</si>
  <si>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</si>
  <si>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</si>
  <si>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</si>
  <si>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</si>
  <si>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</si>
  <si>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</si>
  <si>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</si>
  <si>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</si>
  <si>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</si>
  <si>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预 算 数</t>
    <phoneticPr fontId="3" type="noConversion"/>
  </si>
  <si>
    <t xml:space="preserve">    捐赠收入</t>
  </si>
  <si>
    <t xml:space="preserve">    政府住房基金收入</t>
  </si>
  <si>
    <t>单位：万元</t>
    <phoneticPr fontId="3" type="noConversion"/>
  </si>
  <si>
    <t>执行数</t>
    <phoneticPr fontId="3" type="noConversion"/>
  </si>
  <si>
    <t>表2</t>
    <phoneticPr fontId="3" type="noConversion"/>
  </si>
  <si>
    <t>支        出</t>
    <phoneticPr fontId="3" type="noConversion"/>
  </si>
  <si>
    <t>单位：万元</t>
    <phoneticPr fontId="1" type="noConversion"/>
  </si>
  <si>
    <t>支        出</t>
    <phoneticPr fontId="3" type="noConversion"/>
  </si>
  <si>
    <r>
      <rPr>
        <sz val="14"/>
        <rFont val="黑体"/>
        <family val="3"/>
        <charset val="134"/>
      </rPr>
      <t>执行数</t>
    </r>
    <phoneticPr fontId="3" type="noConversion"/>
  </si>
  <si>
    <t xml:space="preserve">  支持科技进步支出</t>
    <phoneticPr fontId="1" type="noConversion"/>
  </si>
  <si>
    <t>总  计</t>
    <phoneticPr fontId="3" type="noConversion"/>
  </si>
  <si>
    <t>本级支出合计</t>
    <phoneticPr fontId="3" type="noConversion"/>
  </si>
  <si>
    <t>转移性支出合计</t>
    <phoneticPr fontId="3" type="noConversion"/>
  </si>
  <si>
    <t>调整
预算数</t>
    <phoneticPr fontId="3" type="noConversion"/>
  </si>
  <si>
    <t>变动
预算数</t>
    <phoneticPr fontId="3" type="noConversion"/>
  </si>
  <si>
    <t>调整
预算数</t>
    <phoneticPr fontId="3" type="noConversion"/>
  </si>
  <si>
    <t>变动
预算数</t>
    <phoneticPr fontId="3" type="noConversion"/>
  </si>
  <si>
    <t>变动
预算数</t>
    <phoneticPr fontId="3" type="noConversion"/>
  </si>
  <si>
    <t xml:space="preserve">    地方政府债券收入(再融资）</t>
    <phoneticPr fontId="1" type="noConversion"/>
  </si>
  <si>
    <t xml:space="preserve">    地方政府债券转贷支出（再融资）</t>
    <phoneticPr fontId="1" type="noConversion"/>
  </si>
  <si>
    <t>总  计</t>
    <phoneticPr fontId="3" type="noConversion"/>
  </si>
  <si>
    <t>一、税收收入</t>
  </si>
  <si>
    <t>七、文化旅游体育与传媒支出</t>
  </si>
  <si>
    <t>九、卫生健康支出</t>
    <phoneticPr fontId="3" type="noConversion"/>
  </si>
  <si>
    <t>二、非税收入</t>
  </si>
  <si>
    <t xml:space="preserve"> </t>
    <phoneticPr fontId="3" type="noConversion"/>
  </si>
  <si>
    <t>十七、援助其他地区支出</t>
    <phoneticPr fontId="1" type="noConversion"/>
  </si>
  <si>
    <t>十八、自然资源海洋气象等支出</t>
    <phoneticPr fontId="3" type="noConversion"/>
  </si>
  <si>
    <t>二十一、灾害防治及应急管理支出</t>
  </si>
  <si>
    <t>二十二、预备费</t>
  </si>
  <si>
    <t>二十三、其他支出</t>
  </si>
  <si>
    <t>二十四、债务付息支出</t>
  </si>
  <si>
    <t>转移性收入合计</t>
    <phoneticPr fontId="3" type="noConversion"/>
  </si>
  <si>
    <t>转移性支出合计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</si>
  <si>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</si>
  <si>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</si>
  <si>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</si>
  <si>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</si>
  <si>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五、地方政府债务收入</t>
    <phoneticPr fontId="1" type="noConversion"/>
  </si>
  <si>
    <t>四、地方政府债务转贷支出</t>
    <phoneticPr fontId="3" type="noConversion"/>
  </si>
  <si>
    <t xml:space="preserve">    地方政府债券收入(新增）</t>
    <phoneticPr fontId="3" type="noConversion"/>
  </si>
  <si>
    <t xml:space="preserve">    地方政府债券转贷支出（新增）</t>
    <phoneticPr fontId="3" type="noConversion"/>
  </si>
  <si>
    <t xml:space="preserve">    地方政府债券收入(再融资）</t>
    <phoneticPr fontId="3" type="noConversion"/>
  </si>
  <si>
    <t xml:space="preserve">    地方政府债券转贷支出（再融资）</t>
    <phoneticPr fontId="3" type="noConversion"/>
  </si>
  <si>
    <t xml:space="preserve">    地方政府债券收入(再融资）</t>
    <phoneticPr fontId="3" type="noConversion"/>
  </si>
  <si>
    <t>十三、城市基础设施配套费收入</t>
    <phoneticPr fontId="3" type="noConversion"/>
  </si>
  <si>
    <t>文化旅游体育与传媒支出</t>
    <phoneticPr fontId="1" type="noConversion"/>
  </si>
  <si>
    <t>十四、资源勘探工业信息等支出</t>
    <phoneticPr fontId="1" type="noConversion"/>
  </si>
  <si>
    <t>二十五、债务发行费用支出</t>
    <phoneticPr fontId="1" type="noConversion"/>
  </si>
  <si>
    <t>资源勘探工业信息等支出</t>
    <phoneticPr fontId="1" type="noConversion"/>
  </si>
  <si>
    <t>十一、城市基础设施配套费收入</t>
    <phoneticPr fontId="3" type="noConversion"/>
  </si>
  <si>
    <t>三、动用预算稳定调节基金</t>
    <phoneticPr fontId="1" type="noConversion"/>
  </si>
  <si>
    <t xml:space="preserve">    地方政府债券收入（新增）</t>
    <phoneticPr fontId="3" type="noConversion"/>
  </si>
  <si>
    <t>单位：万元</t>
    <phoneticPr fontId="3" type="noConversion"/>
  </si>
  <si>
    <t>十七、援助其他地区支出</t>
  </si>
  <si>
    <t>十八、自然资源海洋气象等支出</t>
  </si>
  <si>
    <t>九、卫生健康支出</t>
  </si>
  <si>
    <t>一、文化旅游体育与传媒支出</t>
  </si>
  <si>
    <t>四、其他国有资本经营预算收入</t>
    <phoneticPr fontId="3" type="noConversion"/>
  </si>
  <si>
    <t>三、产权转让收入</t>
    <phoneticPr fontId="1" type="noConversion"/>
  </si>
  <si>
    <t>四、其他国有资本经营预算收入</t>
    <phoneticPr fontId="1" type="noConversion"/>
  </si>
  <si>
    <t xml:space="preserve">  国有企业棚户区改造</t>
  </si>
  <si>
    <t xml:space="preserve">  “三供一业”移交补助支出</t>
  </si>
  <si>
    <t xml:space="preserve">  其他历史遗留及改革成本支出</t>
  </si>
  <si>
    <t xml:space="preserve">  支持科技进步支出</t>
  </si>
  <si>
    <t xml:space="preserve">  其他国有资本金注入</t>
  </si>
  <si>
    <t>三、金融企业国有资本经营预算支出</t>
  </si>
  <si>
    <t xml:space="preserve">  其他国有资本经营预算支出  </t>
  </si>
  <si>
    <t xml:space="preserve">   资本性支出</t>
    <phoneticPr fontId="68" type="noConversion"/>
  </si>
  <si>
    <t xml:space="preserve">   其他金融国有资本经营预算支出  </t>
    <phoneticPr fontId="3" type="noConversion"/>
  </si>
  <si>
    <t>预算数</t>
    <phoneticPr fontId="3" type="noConversion"/>
  </si>
  <si>
    <t>预算数</t>
    <phoneticPr fontId="3" type="noConversion"/>
  </si>
  <si>
    <t>调整
预算数</t>
    <phoneticPr fontId="3" type="noConversion"/>
  </si>
  <si>
    <t>十四、资源勘探工业信息等支出</t>
  </si>
  <si>
    <t>二十五、债务发行费用支出</t>
  </si>
  <si>
    <t>表1</t>
    <phoneticPr fontId="3" type="noConversion"/>
  </si>
  <si>
    <t xml:space="preserve">    地方政府债券还本支出（本级财力）</t>
    <phoneticPr fontId="1" type="noConversion"/>
  </si>
  <si>
    <t xml:space="preserve">    地方政府债券还本支出（再融资）</t>
    <phoneticPr fontId="1" type="noConversion"/>
  </si>
  <si>
    <t>表5</t>
    <phoneticPr fontId="3" type="noConversion"/>
  </si>
  <si>
    <t>表6</t>
    <phoneticPr fontId="3" type="noConversion"/>
  </si>
  <si>
    <t>表9</t>
    <phoneticPr fontId="3" type="noConversion"/>
  </si>
  <si>
    <t>表13</t>
    <phoneticPr fontId="3" type="noConversion"/>
  </si>
  <si>
    <t>表22</t>
    <phoneticPr fontId="3" type="noConversion"/>
  </si>
  <si>
    <t>（按功能分类科目的基本支出和项目支出）</t>
    <phoneticPr fontId="28" type="noConversion"/>
  </si>
  <si>
    <t>目    录</t>
    <phoneticPr fontId="68" type="noConversion"/>
  </si>
  <si>
    <t>1、一般公共预算</t>
    <phoneticPr fontId="68" type="noConversion"/>
  </si>
  <si>
    <t>2、政府性基金预算</t>
    <phoneticPr fontId="68" type="noConversion"/>
  </si>
  <si>
    <t>3、国有资本经营预算</t>
    <phoneticPr fontId="68" type="noConversion"/>
  </si>
  <si>
    <t>1、一般公共预算</t>
    <phoneticPr fontId="68" type="noConversion"/>
  </si>
  <si>
    <t>预 算 数</t>
    <phoneticPr fontId="28" type="noConversion"/>
  </si>
  <si>
    <t>执行数为
上年决算
数的%</t>
    <phoneticPr fontId="3" type="noConversion"/>
  </si>
  <si>
    <t>执行数
为变动
预算数的%</t>
    <phoneticPr fontId="3" type="noConversion"/>
  </si>
  <si>
    <t>预算数为上年预算数的%</t>
    <phoneticPr fontId="3" type="noConversion"/>
  </si>
  <si>
    <t>预算数为上年执行数的%</t>
    <phoneticPr fontId="3" type="noConversion"/>
  </si>
  <si>
    <t>表12</t>
    <phoneticPr fontId="3" type="noConversion"/>
  </si>
  <si>
    <t>表14</t>
    <phoneticPr fontId="3" type="noConversion"/>
  </si>
  <si>
    <t>表15</t>
    <phoneticPr fontId="3" type="noConversion"/>
  </si>
  <si>
    <t>表18</t>
    <phoneticPr fontId="3" type="noConversion"/>
  </si>
  <si>
    <t>表19</t>
    <phoneticPr fontId="3" type="noConversion"/>
  </si>
  <si>
    <t xml:space="preserve">      国有企业退休人员社会化管理补助支出</t>
    <phoneticPr fontId="3" type="noConversion"/>
  </si>
  <si>
    <t>一、上解上级支出</t>
    <phoneticPr fontId="3" type="noConversion"/>
  </si>
  <si>
    <t xml:space="preserve">  一般公共服务支出</t>
  </si>
  <si>
    <t xml:space="preserve">    人大事务</t>
  </si>
  <si>
    <t xml:space="preserve">      行政运行</t>
  </si>
  <si>
    <t xml:space="preserve">  社会保障和就业支出</t>
  </si>
  <si>
    <t xml:space="preserve">    调出资金</t>
    <phoneticPr fontId="3" type="noConversion"/>
  </si>
  <si>
    <t xml:space="preserve">   上年结转</t>
    <phoneticPr fontId="1" type="noConversion"/>
  </si>
  <si>
    <t xml:space="preserve">    结转下年</t>
    <phoneticPr fontId="3" type="noConversion"/>
  </si>
  <si>
    <t>三、地方政府债务收入</t>
    <phoneticPr fontId="1" type="noConversion"/>
  </si>
  <si>
    <t>四、上年结转</t>
    <phoneticPr fontId="3" type="noConversion"/>
  </si>
  <si>
    <t>一、上解上级支出</t>
    <phoneticPr fontId="1" type="noConversion"/>
  </si>
  <si>
    <t xml:space="preserve">    资源税</t>
  </si>
  <si>
    <t xml:space="preserve">    城市维护建设税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</si>
  <si>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</si>
  <si>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</si>
  <si>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</si>
  <si>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</si>
  <si>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</si>
  <si>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</si>
  <si>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</si>
  <si>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其他税收收入</t>
  </si>
  <si>
    <t>一、上级补助收入</t>
    <phoneticPr fontId="3" type="noConversion"/>
  </si>
  <si>
    <t>一、上解上级支出</t>
    <phoneticPr fontId="1" type="noConversion"/>
  </si>
  <si>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phoneticPr fontId="1" type="noConversion"/>
  </si>
  <si>
    <t>一、税收收入</t>
    <phoneticPr fontId="1" type="noConversion"/>
  </si>
  <si>
    <t xml:space="preserve">    增值税</t>
    <phoneticPr fontId="1" type="noConversion"/>
  </si>
  <si>
    <t xml:space="preserve">    企业所得税</t>
    <phoneticPr fontId="1" type="noConversion"/>
  </si>
  <si>
    <t xml:space="preserve">    个人所得税</t>
    <phoneticPr fontId="1" type="noConversion"/>
  </si>
  <si>
    <t xml:space="preserve">    资源税</t>
    <phoneticPr fontId="1" type="noConversion"/>
  </si>
  <si>
    <t xml:space="preserve">    城市维护建设税</t>
    <phoneticPr fontId="1" type="noConversion"/>
  </si>
  <si>
    <t xml:space="preserve">    房产税</t>
    <phoneticPr fontId="1" type="noConversion"/>
  </si>
  <si>
    <t xml:space="preserve">    印花税</t>
    <phoneticPr fontId="1" type="noConversion"/>
  </si>
  <si>
    <t xml:space="preserve">    城镇土地使用税</t>
    <phoneticPr fontId="1" type="noConversion"/>
  </si>
  <si>
    <t xml:space="preserve">    土地增值税</t>
    <phoneticPr fontId="1" type="noConversion"/>
  </si>
  <si>
    <t xml:space="preserve">    车船税</t>
    <phoneticPr fontId="1" type="noConversion"/>
  </si>
  <si>
    <t xml:space="preserve">    耕地占用税</t>
    <phoneticPr fontId="1" type="noConversion"/>
  </si>
  <si>
    <t xml:space="preserve">    契税</t>
    <phoneticPr fontId="1" type="noConversion"/>
  </si>
  <si>
    <t xml:space="preserve">    烟叶税</t>
    <phoneticPr fontId="1" type="noConversion"/>
  </si>
  <si>
    <t xml:space="preserve">    环境保护税</t>
    <phoneticPr fontId="1" type="noConversion"/>
  </si>
  <si>
    <t xml:space="preserve">    其他税收收入</t>
    <phoneticPr fontId="1" type="noConversion"/>
  </si>
  <si>
    <t>二、非税收入</t>
    <phoneticPr fontId="1" type="noConversion"/>
  </si>
  <si>
    <t>二、上解收入</t>
    <phoneticPr fontId="1" type="noConversion"/>
  </si>
  <si>
    <t>二、补助支出</t>
    <phoneticPr fontId="1" type="noConversion"/>
  </si>
  <si>
    <t>一般公共预算支出合计</t>
  </si>
  <si>
    <t xml:space="preserve">      事业运行</t>
  </si>
  <si>
    <t xml:space="preserve">    政府办公厅(室)及相关机构事务</t>
  </si>
  <si>
    <t xml:space="preserve">      其他政府办公厅(室)及相关机构事务支出</t>
  </si>
  <si>
    <t xml:space="preserve">    财政事务</t>
  </si>
  <si>
    <t xml:space="preserve">    党委办公厅(室)及相关机构事务</t>
  </si>
  <si>
    <t xml:space="preserve">    其他一般公共服务支出</t>
  </si>
  <si>
    <t xml:space="preserve">      其他一般公共服务支出</t>
  </si>
  <si>
    <t xml:space="preserve">  文化旅游体育与传媒支出</t>
  </si>
  <si>
    <t xml:space="preserve">    文化和旅游</t>
  </si>
  <si>
    <t xml:space="preserve">      群众文化</t>
  </si>
  <si>
    <t xml:space="preserve">    人力资源和社会保障管理事务</t>
  </si>
  <si>
    <t xml:space="preserve">      其他人力资源和社会保障管理事务支出</t>
  </si>
  <si>
    <t xml:space="preserve">    行政事业单位养老支出</t>
  </si>
  <si>
    <t xml:space="preserve">      行政单位离退休</t>
  </si>
  <si>
    <t xml:space="preserve">      机关事业单位基本养老保险缴费支出</t>
  </si>
  <si>
    <t xml:space="preserve">      机关事业单位职业年金缴费支出</t>
  </si>
  <si>
    <t xml:space="preserve">      其他行政事业单位养老支出</t>
  </si>
  <si>
    <t xml:space="preserve">    退役军人管理事务</t>
  </si>
  <si>
    <t xml:space="preserve">    其他社会保障和就业支出</t>
  </si>
  <si>
    <t xml:space="preserve">      其他社会保障和就业支出</t>
  </si>
  <si>
    <t xml:space="preserve">  卫生健康支出</t>
  </si>
  <si>
    <t xml:space="preserve">      其他卫生健康管理事务支出</t>
  </si>
  <si>
    <t xml:space="preserve">    行政事业单位医疗</t>
  </si>
  <si>
    <t xml:space="preserve">      行政单位医疗</t>
  </si>
  <si>
    <t xml:space="preserve">      事业单位医疗</t>
  </si>
  <si>
    <t xml:space="preserve">  节能环保支出</t>
  </si>
  <si>
    <t xml:space="preserve">    环境保护管理事务</t>
  </si>
  <si>
    <t xml:space="preserve">      其他环境保护管理事务支出</t>
  </si>
  <si>
    <t xml:space="preserve">  城乡社区支出</t>
  </si>
  <si>
    <t xml:space="preserve">    城乡社区管理事务</t>
  </si>
  <si>
    <t xml:space="preserve">      其他城乡社区管理事务支出</t>
  </si>
  <si>
    <t xml:space="preserve">      城乡社区环境卫生</t>
  </si>
  <si>
    <t xml:space="preserve">  农林水支出</t>
  </si>
  <si>
    <t xml:space="preserve">    农业农村</t>
  </si>
  <si>
    <t xml:space="preserve">      对高校毕业生到基层任职补助</t>
  </si>
  <si>
    <t xml:space="preserve">    林业和草原</t>
  </si>
  <si>
    <t xml:space="preserve">    农村综合改革</t>
  </si>
  <si>
    <t xml:space="preserve">      对村民委员会和村党支部的补助</t>
  </si>
  <si>
    <t xml:space="preserve">  住房保障支出</t>
  </si>
  <si>
    <t xml:space="preserve">    住房改革支出</t>
  </si>
  <si>
    <t xml:space="preserve">      住房公积金</t>
  </si>
  <si>
    <t>二、上解收入</t>
    <phoneticPr fontId="3" type="noConversion"/>
  </si>
  <si>
    <t>政府性基金预算支出合计</t>
  </si>
  <si>
    <t>二、补助支出</t>
    <phoneticPr fontId="3" type="noConversion"/>
  </si>
  <si>
    <t xml:space="preserve">           支       出</t>
    <phoneticPr fontId="3" type="noConversion"/>
  </si>
  <si>
    <t>预 算 数</t>
    <phoneticPr fontId="3" type="noConversion"/>
  </si>
  <si>
    <t>本级基本支出合计</t>
    <phoneticPr fontId="3" type="noConversion"/>
  </si>
  <si>
    <t>六、其他支出</t>
  </si>
  <si>
    <t>七、债务付息支出</t>
  </si>
  <si>
    <t>八、债务发行费用支出</t>
  </si>
  <si>
    <t xml:space="preserve">   上级补助收入</t>
    <phoneticPr fontId="1" type="noConversion"/>
  </si>
  <si>
    <t>一、上级补助收入</t>
    <phoneticPr fontId="1" type="noConversion"/>
  </si>
  <si>
    <t>一、机关工资福利支出</t>
    <phoneticPr fontId="1" type="noConversion"/>
  </si>
  <si>
    <t>二、机关商品和服务支出</t>
    <phoneticPr fontId="1" type="noConversion"/>
  </si>
  <si>
    <t>五、对事业单位经常性补助</t>
    <phoneticPr fontId="1" type="noConversion"/>
  </si>
  <si>
    <t>九、对个人和家庭的补助</t>
    <phoneticPr fontId="1" type="noConversion"/>
  </si>
  <si>
    <t xml:space="preserve">      会议费</t>
  </si>
  <si>
    <t xml:space="preserve">      委托业务费</t>
  </si>
  <si>
    <t xml:space="preserve">      公务接待费</t>
  </si>
  <si>
    <t xml:space="preserve">      维修(护)费</t>
  </si>
  <si>
    <t>总  计</t>
    <phoneticPr fontId="3" type="noConversion"/>
  </si>
  <si>
    <t>一、文化旅游体育与传媒支出</t>
    <phoneticPr fontId="3" type="noConversion"/>
  </si>
  <si>
    <t>六、其他支出</t>
    <phoneticPr fontId="3" type="noConversion"/>
  </si>
  <si>
    <t>七、债务付息支出</t>
    <phoneticPr fontId="3" type="noConversion"/>
  </si>
  <si>
    <t>八、债务发行费用支出</t>
    <phoneticPr fontId="3" type="noConversion"/>
  </si>
  <si>
    <t>九、抗疫特别国债支出</t>
    <phoneticPr fontId="3" type="noConversion"/>
  </si>
  <si>
    <t>转移性支出合计</t>
    <phoneticPr fontId="3" type="noConversion"/>
  </si>
  <si>
    <t>一、上解上级支出</t>
    <phoneticPr fontId="3" type="noConversion"/>
  </si>
  <si>
    <t>一、补助支出</t>
    <phoneticPr fontId="3" type="noConversion"/>
  </si>
  <si>
    <t>二、调出资金</t>
    <phoneticPr fontId="3" type="noConversion"/>
  </si>
  <si>
    <t>三、地方政府债务还本支出</t>
    <phoneticPr fontId="3" type="noConversion"/>
  </si>
  <si>
    <t xml:space="preserve">    地方政府其他债务还本支出
   </t>
    <phoneticPr fontId="3" type="noConversion"/>
  </si>
  <si>
    <t xml:space="preserve">四、地方政府债务转贷支出 </t>
    <phoneticPr fontId="3" type="noConversion"/>
  </si>
  <si>
    <t xml:space="preserve">    地方政府债券转贷支出（新增）</t>
    <phoneticPr fontId="1" type="noConversion"/>
  </si>
  <si>
    <t xml:space="preserve">    地方政府债券转贷支出（再融资）</t>
    <phoneticPr fontId="1" type="noConversion"/>
  </si>
  <si>
    <t>五、结转下年</t>
    <phoneticPr fontId="3" type="noConversion"/>
  </si>
  <si>
    <t>支出合计</t>
    <phoneticPr fontId="28" type="noConversion"/>
  </si>
  <si>
    <t>涪陵区龙潭镇2022年预算执行情况和
2023年预算（草案）(续）</t>
    <phoneticPr fontId="68" type="noConversion"/>
  </si>
  <si>
    <t>二、2023年预算安排</t>
  </si>
  <si>
    <t xml:space="preserve">表6：2023年一般公共预算收支预算表 </t>
  </si>
  <si>
    <t xml:space="preserve">表7：2023年一般公共预算本级支出预算表 </t>
  </si>
  <si>
    <t>表8：2023年一般公共预算本级支出预算表
     （按功能分类科目的基本支出和项目支出）</t>
  </si>
  <si>
    <t>表9：2023年一般公共预算本级基本支出预算表 
      （按经济分类科目）</t>
  </si>
  <si>
    <t xml:space="preserve">表10：2023年政府性基金预算收支预算表 </t>
  </si>
  <si>
    <t xml:space="preserve">表11：2023年政府性基金预算本级支出预算表 </t>
  </si>
  <si>
    <t xml:space="preserve">表12：2023年国有资本经营预算收支预算表 </t>
  </si>
  <si>
    <t>一、2022年预算执行</t>
  </si>
  <si>
    <t>表1：2022年一般公共预算收支执行表</t>
  </si>
  <si>
    <t>表2：2022年一般公共预算本级支出执行表</t>
  </si>
  <si>
    <t>表3：2022年政府性基金预算收支执行表</t>
  </si>
  <si>
    <t>表4：2022年政府性基金预算本级支出执行表</t>
  </si>
  <si>
    <t>表5：2022年国有资本经营预算收支执行表</t>
  </si>
  <si>
    <t>2022年一般公共预算收支执行表</t>
    <phoneticPr fontId="1" type="noConversion"/>
  </si>
  <si>
    <t>2021年收入决算</t>
    <phoneticPr fontId="1" type="noConversion"/>
  </si>
  <si>
    <t>2021年支出决算</t>
    <phoneticPr fontId="1" type="noConversion"/>
  </si>
  <si>
    <t>2022年一般公共预算本级支出执行表</t>
    <phoneticPr fontId="1" type="noConversion"/>
  </si>
  <si>
    <t xml:space="preserve">      林业草原防灾减灾</t>
    <phoneticPr fontId="1" type="noConversion"/>
  </si>
  <si>
    <t>注：本表详细反映2022年一般公共预算本级支出情况，按预算法要求细化到功能分类项级科目。</t>
    <phoneticPr fontId="1" type="noConversion"/>
  </si>
  <si>
    <t>2021年收入决算</t>
    <phoneticPr fontId="3" type="noConversion"/>
  </si>
  <si>
    <t>2021年支出决算</t>
    <phoneticPr fontId="3" type="noConversion"/>
  </si>
  <si>
    <t>2022年政府性基金预算收支执行表</t>
    <phoneticPr fontId="3" type="noConversion"/>
  </si>
  <si>
    <t>注：1.本表直观反映2022年政府性基金预算收入与支出的平衡关系。
    2.收入总计（本级收入合计+转移性收入合计）=支出总计（本级支出合计+转移性支出合计）。</t>
    <phoneticPr fontId="3" type="noConversion"/>
  </si>
  <si>
    <t>2022年政府性基金预算支出执行表</t>
    <phoneticPr fontId="3" type="noConversion"/>
  </si>
  <si>
    <t xml:space="preserve">  农林水支出</t>
    <phoneticPr fontId="3" type="noConversion"/>
  </si>
  <si>
    <t xml:space="preserve">    国家重大水利工程建设基金安排的支出</t>
    <phoneticPr fontId="3" type="noConversion"/>
  </si>
  <si>
    <t xml:space="preserve">      三峡后续工作</t>
    <phoneticPr fontId="3" type="noConversion"/>
  </si>
  <si>
    <t>2022年国有资本经营预算收支执行表</t>
    <phoneticPr fontId="3" type="noConversion"/>
  </si>
  <si>
    <t>2022年收入执行</t>
    <phoneticPr fontId="1" type="noConversion"/>
  </si>
  <si>
    <t>2022年支出预算</t>
    <phoneticPr fontId="1" type="noConversion"/>
  </si>
  <si>
    <t xml:space="preserve">2023年一般公共预算收支预算表 </t>
    <phoneticPr fontId="1" type="noConversion"/>
  </si>
  <si>
    <t>注：1.本表直观反映2023年一般公共预算收入与支出的平衡关系。
    2.收入总计（本级收入合计+转移性收入合计）=支出总计（本级支出合计+转移性支出合计）。</t>
    <phoneticPr fontId="1" type="noConversion"/>
  </si>
  <si>
    <t xml:space="preserve">2023年一般公共预算支出预算表 </t>
    <phoneticPr fontId="1" type="noConversion"/>
  </si>
  <si>
    <t>注：本表详细反映2023年一般公共预算支出情况，按预算法要求细化到功能分类项级科目。</t>
    <phoneticPr fontId="1" type="noConversion"/>
  </si>
  <si>
    <t xml:space="preserve">注：1.本表直观反映2022年国有资本经营预算收入与支出的平衡关系。
    2.收入总计（本级收入合计+转移性收入合计）=支出总计（本级支出合计+转移性支出合计）。
 </t>
    <phoneticPr fontId="3" type="noConversion"/>
  </si>
  <si>
    <t>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phoneticPr fontId="1" type="noConversion"/>
  </si>
  <si>
    <t>类</t>
    <phoneticPr fontId="1" type="noConversion"/>
  </si>
  <si>
    <t xml:space="preserve">      工资奖金津补贴</t>
    <phoneticPr fontId="1" type="noConversion"/>
  </si>
  <si>
    <t xml:space="preserve">2023年一般公共预算基本支出预算表 </t>
    <phoneticPr fontId="1" type="noConversion"/>
  </si>
  <si>
    <t xml:space="preserve">      社会福利和救助</t>
    <phoneticPr fontId="1" type="noConversion"/>
  </si>
  <si>
    <t xml:space="preserve">      离退休费</t>
    <phoneticPr fontId="1" type="noConversion"/>
  </si>
  <si>
    <t xml:space="preserve">      住房公积金</t>
    <phoneticPr fontId="1" type="noConversion"/>
  </si>
  <si>
    <t xml:space="preserve">      社会保障缴费</t>
    <phoneticPr fontId="1" type="noConversion"/>
  </si>
  <si>
    <t xml:space="preserve">      工资福利支出</t>
    <phoneticPr fontId="1" type="noConversion"/>
  </si>
  <si>
    <t xml:space="preserve">      培训费</t>
    <phoneticPr fontId="1" type="noConversion"/>
  </si>
  <si>
    <t xml:space="preserve">      办公经费</t>
    <phoneticPr fontId="1" type="noConversion"/>
  </si>
  <si>
    <t xml:space="preserve">      公务用车运行维护费</t>
    <phoneticPr fontId="1" type="noConversion"/>
  </si>
  <si>
    <t xml:space="preserve">      商品和服务支出</t>
    <phoneticPr fontId="1" type="noConversion"/>
  </si>
  <si>
    <t xml:space="preserve">      其他工资福利支出</t>
    <phoneticPr fontId="1" type="noConversion"/>
  </si>
  <si>
    <t xml:space="preserve">2023年政府性基金预算收支预算表 </t>
    <phoneticPr fontId="3" type="noConversion"/>
  </si>
  <si>
    <t>注：1.本表直观反映2023年政府性基金预算收入与支出的平衡关系。
    2.收入总计（本级收入合计+转移性收入合计）=支出总计（本级支出合计+转移性支出合计）。</t>
    <phoneticPr fontId="3" type="noConversion"/>
  </si>
  <si>
    <t xml:space="preserve">2023年政府性基金预算支出预算表 </t>
    <phoneticPr fontId="1" type="noConversion"/>
  </si>
  <si>
    <t xml:space="preserve">2023年国有资本经营预算收支预算表 </t>
    <phoneticPr fontId="1" type="noConversion"/>
  </si>
  <si>
    <t>注：1.本表直观反映2023年国有资本经营预算收入与支出的平衡关系。
    2.收入总计（本级收入合计+转移性收入合计）=支出总计（本级支出合计+转移性支出合计）。</t>
    <phoneticPr fontId="1" type="noConversion"/>
  </si>
  <si>
    <t>基本</t>
    <phoneticPr fontId="1" type="noConversion"/>
  </si>
  <si>
    <t>项目</t>
    <phoneticPr fontId="1" type="noConversion"/>
  </si>
  <si>
    <t xml:space="preserve">    行政事业单位养老支出</t>
    <phoneticPr fontId="1" type="noConversion"/>
  </si>
  <si>
    <t xml:space="preserve">    其他社会保障和就业支出</t>
    <phoneticPr fontId="1" type="noConversion"/>
  </si>
  <si>
    <t xml:space="preserve">    卫生健康管理事务</t>
    <phoneticPr fontId="1" type="noConversion"/>
  </si>
  <si>
    <t xml:space="preserve">    城乡社区环境卫生</t>
    <phoneticPr fontId="1" type="noConversion"/>
  </si>
  <si>
    <t>基本支出</t>
    <phoneticPr fontId="1" type="noConversion"/>
  </si>
  <si>
    <t>项目支出</t>
    <phoneticPr fontId="1" type="noConversion"/>
  </si>
  <si>
    <t>2022年执行数</t>
    <phoneticPr fontId="1" type="noConversion"/>
  </si>
  <si>
    <t>2021年预算数</t>
    <phoneticPr fontId="1" type="noConversion"/>
  </si>
  <si>
    <t>2022年执行数与预算数差额</t>
    <phoneticPr fontId="1" type="noConversion"/>
  </si>
</sst>
</file>

<file path=xl/styles.xml><?xml version="1.0" encoding="utf-8"?>
<styleSheet xmlns="http://schemas.openxmlformats.org/spreadsheetml/2006/main">
  <numFmts count="10">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_ * #,##0_ ;_ * \-#,##0_ ;_ * &quot;-&quot;??_ ;_ @_ "/>
    <numFmt numFmtId="183" formatCode="0.0%"/>
  </numFmts>
  <fonts count="84">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sz val="9"/>
      <name val="宋体"/>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b/>
      <sz val="16"/>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sz val="18"/>
      <name val="方正小标宋_GBK"/>
      <family val="4"/>
      <charset val="134"/>
    </font>
    <font>
      <sz val="11"/>
      <color indexed="8"/>
      <name val="宋体"/>
      <family val="3"/>
      <charset val="134"/>
    </font>
    <font>
      <sz val="11"/>
      <color theme="1"/>
      <name val="宋体"/>
      <family val="2"/>
      <charset val="134"/>
      <scheme val="minor"/>
    </font>
    <font>
      <sz val="10"/>
      <color theme="1"/>
      <name val="宋体"/>
      <family val="2"/>
      <charset val="134"/>
      <scheme val="minor"/>
    </font>
    <font>
      <sz val="10"/>
      <name val="Times New Roman"/>
      <family val="1"/>
    </font>
    <font>
      <b/>
      <sz val="10"/>
      <color indexed="8"/>
      <name val="宋体"/>
      <family val="2"/>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4"/>
      <name val="方正黑体_GBK"/>
      <family val="4"/>
      <charset val="134"/>
    </font>
    <font>
      <sz val="11"/>
      <color indexed="8"/>
      <name val="宋体"/>
      <family val="3"/>
      <charset val="134"/>
      <scheme val="minor"/>
    </font>
    <font>
      <sz val="18"/>
      <color indexed="8"/>
      <name val="方正黑体_GBK"/>
      <family val="4"/>
      <charset val="134"/>
    </font>
    <font>
      <sz val="11"/>
      <color indexed="64"/>
      <name val="宋体"/>
      <family val="3"/>
      <charset val="134"/>
    </font>
    <font>
      <sz val="11"/>
      <name val="宋体"/>
      <family val="3"/>
      <charset val="134"/>
    </font>
    <font>
      <sz val="9"/>
      <name val="宋体"/>
      <family val="3"/>
      <charset val="134"/>
      <scheme val="minor"/>
    </font>
    <font>
      <b/>
      <sz val="10"/>
      <name val="宋体"/>
      <family val="3"/>
      <charset val="134"/>
      <scheme val="minor"/>
    </font>
    <font>
      <sz val="12"/>
      <name val="方正楷体_GBK"/>
      <family val="4"/>
      <charset val="134"/>
    </font>
    <font>
      <sz val="14"/>
      <color theme="1"/>
      <name val="宋体"/>
      <family val="3"/>
      <charset val="134"/>
    </font>
    <font>
      <sz val="18"/>
      <color theme="1"/>
      <name val="宋体"/>
      <family val="2"/>
      <charset val="134"/>
      <scheme val="minor"/>
    </font>
    <font>
      <sz val="22"/>
      <color theme="1"/>
      <name val="华文中宋"/>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1"/>
      <name val="黑体"/>
      <family val="3"/>
      <charset val="134"/>
    </font>
    <font>
      <b/>
      <sz val="10"/>
      <color indexed="8"/>
      <name val="宋体"/>
      <family val="3"/>
      <charset val="134"/>
    </font>
    <font>
      <b/>
      <sz val="10"/>
      <color theme="1"/>
      <name val="宋体"/>
      <family val="3"/>
      <charset val="134"/>
      <scheme val="minor"/>
    </font>
    <font>
      <b/>
      <sz val="10"/>
      <color indexed="8"/>
      <name val="宋体"/>
      <family val="3"/>
      <charset val="134"/>
      <scheme val="minor"/>
    </font>
    <font>
      <sz val="10"/>
      <color indexed="8"/>
      <name val="宋体"/>
      <family val="3"/>
      <charset val="134"/>
      <scheme val="minor"/>
    </font>
    <font>
      <b/>
      <sz val="11"/>
      <color theme="1"/>
      <name val="宋体"/>
      <family val="2"/>
      <charset val="134"/>
      <scheme val="minor"/>
    </font>
    <font>
      <b/>
      <sz val="11"/>
      <name val="Arial"/>
      <family val="2"/>
    </font>
  </fonts>
  <fills count="14">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36">
    <border>
      <left/>
      <right/>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auto="1"/>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3">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5" fillId="0" borderId="0">
      <alignment vertical="center"/>
    </xf>
    <xf numFmtId="0" fontId="15" fillId="0" borderId="0">
      <alignment vertical="center"/>
    </xf>
    <xf numFmtId="0" fontId="15"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6" fillId="0" borderId="0">
      <alignment vertical="center"/>
    </xf>
    <xf numFmtId="41" fontId="16" fillId="0" borderId="0" applyFont="0" applyFill="0" applyBorder="0" applyAlignment="0" applyProtection="0">
      <alignment vertical="center"/>
    </xf>
    <xf numFmtId="0" fontId="2" fillId="0" borderId="0"/>
    <xf numFmtId="0" fontId="26" fillId="0" borderId="0">
      <alignment vertical="center"/>
    </xf>
    <xf numFmtId="0" fontId="31" fillId="0" borderId="0"/>
    <xf numFmtId="0" fontId="36" fillId="0" borderId="0"/>
    <xf numFmtId="0" fontId="20"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41" fillId="0" borderId="0">
      <alignment vertical="center"/>
    </xf>
    <xf numFmtId="0" fontId="9" fillId="0" borderId="0">
      <alignment vertical="center"/>
    </xf>
    <xf numFmtId="43" fontId="42" fillId="0" borderId="0" applyFont="0" applyFill="0" applyBorder="0" applyAlignment="0" applyProtection="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46" fillId="0" borderId="0" applyNumberFormat="0" applyFill="0" applyBorder="0" applyAlignment="0" applyProtection="0">
      <alignment vertical="center"/>
    </xf>
    <xf numFmtId="0" fontId="47" fillId="0" borderId="2" applyNumberFormat="0" applyFill="0" applyAlignment="0" applyProtection="0">
      <alignment vertical="center"/>
    </xf>
    <xf numFmtId="0" fontId="48" fillId="0" borderId="3" applyNumberFormat="0" applyFill="0" applyAlignment="0" applyProtection="0">
      <alignment vertical="center"/>
    </xf>
    <xf numFmtId="0" fontId="49" fillId="0" borderId="4" applyNumberFormat="0" applyFill="0" applyAlignment="0" applyProtection="0">
      <alignment vertical="center"/>
    </xf>
    <xf numFmtId="0" fontId="49" fillId="0" borderId="0" applyNumberFormat="0" applyFill="0" applyBorder="0" applyAlignment="0" applyProtection="0">
      <alignment vertical="center"/>
    </xf>
    <xf numFmtId="0" fontId="50" fillId="3" borderId="0" applyNumberFormat="0" applyBorder="0" applyAlignment="0" applyProtection="0">
      <alignment vertical="center"/>
    </xf>
    <xf numFmtId="0" fontId="51" fillId="4" borderId="0" applyNumberFormat="0" applyBorder="0" applyAlignment="0" applyProtection="0">
      <alignment vertical="center"/>
    </xf>
    <xf numFmtId="0" fontId="52" fillId="0" borderId="5" applyNumberFormat="0" applyFill="0" applyAlignment="0" applyProtection="0">
      <alignment vertical="center"/>
    </xf>
    <xf numFmtId="0" fontId="53" fillId="6" borderId="6" applyNumberFormat="0" applyAlignment="0" applyProtection="0">
      <alignment vertical="center"/>
    </xf>
    <xf numFmtId="0" fontId="54" fillId="7" borderId="7" applyNumberForma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8" applyNumberFormat="0" applyFill="0" applyAlignment="0" applyProtection="0">
      <alignment vertical="center"/>
    </xf>
    <xf numFmtId="0" fontId="58" fillId="8" borderId="0" applyNumberFormat="0" applyBorder="0" applyAlignment="0" applyProtection="0">
      <alignment vertical="center"/>
    </xf>
    <xf numFmtId="0" fontId="59" fillId="6" borderId="9" applyNumberFormat="0" applyAlignment="0" applyProtection="0">
      <alignment vertical="center"/>
    </xf>
    <xf numFmtId="0" fontId="60" fillId="5" borderId="6" applyNumberFormat="0" applyAlignment="0" applyProtection="0">
      <alignment vertical="center"/>
    </xf>
    <xf numFmtId="0" fontId="6" fillId="9" borderId="10"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64" fillId="0" borderId="0">
      <alignment vertical="center"/>
    </xf>
    <xf numFmtId="0" fontId="64" fillId="0" borderId="0">
      <alignment vertical="center"/>
    </xf>
    <xf numFmtId="0" fontId="64" fillId="0" borderId="0">
      <alignment vertical="center"/>
    </xf>
    <xf numFmtId="0" fontId="36" fillId="0" borderId="0"/>
    <xf numFmtId="0" fontId="42" fillId="0" borderId="0">
      <alignment vertical="center"/>
    </xf>
    <xf numFmtId="0" fontId="3" fillId="0" borderId="0">
      <alignment vertical="center"/>
    </xf>
    <xf numFmtId="9" fontId="42" fillId="0" borderId="0" applyFont="0" applyFill="0" applyBorder="0" applyAlignment="0" applyProtection="0">
      <alignment vertical="center"/>
    </xf>
    <xf numFmtId="0" fontId="2" fillId="0" borderId="0" applyBorder="0">
      <alignment vertical="center"/>
    </xf>
  </cellStyleXfs>
  <cellXfs count="395">
    <xf numFmtId="0" fontId="0" fillId="0" borderId="0" xfId="0">
      <alignment vertical="center"/>
    </xf>
    <xf numFmtId="0" fontId="6" fillId="0" borderId="0" xfId="0" applyFont="1" applyFill="1" applyAlignment="1">
      <alignment vertical="center"/>
    </xf>
    <xf numFmtId="0" fontId="10" fillId="0" borderId="0" xfId="0" applyFont="1" applyFill="1" applyAlignment="1">
      <alignment vertical="center"/>
    </xf>
    <xf numFmtId="176" fontId="2" fillId="0" borderId="0" xfId="1" applyNumberFormat="1" applyFill="1" applyAlignment="1" applyProtection="1">
      <alignment vertical="center"/>
      <protection locked="0"/>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9" fillId="0" borderId="0" xfId="4" applyBorder="1" applyAlignment="1">
      <alignment horizontal="right" vertical="center"/>
    </xf>
    <xf numFmtId="0" fontId="11" fillId="0" borderId="0" xfId="0" applyFont="1" applyFill="1" applyAlignment="1">
      <alignment vertical="center"/>
    </xf>
    <xf numFmtId="176" fontId="11" fillId="0" borderId="0" xfId="0" applyNumberFormat="1" applyFont="1" applyFill="1" applyAlignment="1"/>
    <xf numFmtId="179" fontId="11" fillId="0" borderId="0" xfId="0" applyNumberFormat="1" applyFont="1" applyFill="1" applyAlignment="1">
      <alignment vertical="center"/>
    </xf>
    <xf numFmtId="0" fontId="11" fillId="0" borderId="0" xfId="0" applyFont="1" applyFill="1" applyAlignment="1"/>
    <xf numFmtId="0" fontId="6" fillId="0" borderId="0" xfId="0" applyFont="1" applyFill="1" applyBorder="1" applyAlignment="1">
      <alignment vertical="center"/>
    </xf>
    <xf numFmtId="178" fontId="22" fillId="0" borderId="0" xfId="0" applyNumberFormat="1" applyFont="1" applyFill="1" applyBorder="1" applyAlignment="1" applyProtection="1">
      <alignment horizontal="right" vertical="center"/>
      <protection locked="0"/>
    </xf>
    <xf numFmtId="176" fontId="22" fillId="0" borderId="0" xfId="0" applyNumberFormat="1" applyFont="1" applyFill="1" applyAlignment="1">
      <alignment horizontal="right"/>
    </xf>
    <xf numFmtId="0" fontId="31" fillId="0" borderId="0" xfId="17" applyFont="1" applyFill="1" applyAlignment="1">
      <alignment vertical="center"/>
    </xf>
    <xf numFmtId="0" fontId="32" fillId="0" borderId="0" xfId="17" applyFont="1" applyFill="1" applyBorder="1" applyAlignment="1">
      <alignment horizontal="center" vertical="center" wrapText="1"/>
    </xf>
    <xf numFmtId="0" fontId="31" fillId="0" borderId="0" xfId="17" applyFont="1" applyFill="1" applyBorder="1" applyAlignment="1">
      <alignment horizontal="right" vertical="top"/>
    </xf>
    <xf numFmtId="0" fontId="34" fillId="0" borderId="0" xfId="17" applyFont="1" applyFill="1" applyAlignment="1">
      <alignment vertical="center"/>
    </xf>
    <xf numFmtId="0" fontId="35" fillId="0" borderId="0" xfId="17" applyFont="1" applyFill="1" applyBorder="1" applyAlignment="1">
      <alignment horizontal="center" vertical="top"/>
    </xf>
    <xf numFmtId="0" fontId="8" fillId="0" borderId="0" xfId="4" applyFont="1" applyFill="1" applyAlignment="1">
      <alignment horizontal="center" vertical="center"/>
    </xf>
    <xf numFmtId="0" fontId="9" fillId="0" borderId="0" xfId="4" applyFill="1">
      <alignment vertical="center"/>
    </xf>
    <xf numFmtId="176" fontId="9" fillId="0" borderId="0" xfId="24" applyNumberFormat="1" applyFill="1" applyAlignment="1"/>
    <xf numFmtId="179" fontId="9" fillId="0" borderId="0" xfId="24" applyNumberFormat="1" applyFill="1" applyAlignment="1"/>
    <xf numFmtId="0" fontId="9" fillId="0" borderId="0" xfId="24" applyFill="1" applyAlignment="1"/>
    <xf numFmtId="0" fontId="11" fillId="0" borderId="0" xfId="24" applyFont="1" applyFill="1" applyAlignment="1"/>
    <xf numFmtId="176" fontId="9" fillId="0" borderId="0" xfId="24" applyNumberFormat="1" applyFill="1" applyAlignment="1">
      <alignment horizontal="center" vertical="center"/>
    </xf>
    <xf numFmtId="179" fontId="11" fillId="0" borderId="0" xfId="0" applyNumberFormat="1" applyFont="1" applyFill="1" applyAlignment="1">
      <alignment vertical="center" wrapText="1"/>
    </xf>
    <xf numFmtId="0" fontId="11" fillId="0" borderId="0" xfId="24" applyFont="1" applyFill="1" applyBorder="1" applyAlignment="1"/>
    <xf numFmtId="0" fontId="25" fillId="0" borderId="0" xfId="4" applyFont="1" applyFill="1" applyBorder="1" applyAlignment="1">
      <alignment horizontal="right" vertical="center"/>
    </xf>
    <xf numFmtId="0" fontId="17" fillId="0" borderId="0" xfId="4" applyFont="1" applyFill="1" applyAlignment="1">
      <alignment horizontal="center" vertical="center"/>
    </xf>
    <xf numFmtId="0" fontId="11" fillId="0" borderId="0" xfId="25" applyFont="1" applyFill="1"/>
    <xf numFmtId="179" fontId="11" fillId="0" borderId="0" xfId="25" applyNumberFormat="1" applyFont="1" applyFill="1" applyAlignment="1">
      <alignment vertical="center"/>
    </xf>
    <xf numFmtId="0" fontId="10" fillId="0" borderId="0" xfId="0" applyFont="1" applyFill="1" applyBorder="1" applyAlignment="1">
      <alignment vertical="center"/>
    </xf>
    <xf numFmtId="0" fontId="9" fillId="0" borderId="0" xfId="4" applyFill="1" applyAlignment="1">
      <alignment horizontal="left" vertical="center"/>
    </xf>
    <xf numFmtId="0" fontId="18" fillId="0" borderId="0" xfId="4" applyFont="1" applyBorder="1" applyAlignment="1">
      <alignment horizontal="right" vertical="center"/>
    </xf>
    <xf numFmtId="0" fontId="38" fillId="2" borderId="0" xfId="4" applyFont="1" applyFill="1" applyAlignment="1">
      <alignment horizontal="left" vertical="center"/>
    </xf>
    <xf numFmtId="0" fontId="11" fillId="2" borderId="0" xfId="9" applyFont="1" applyFill="1"/>
    <xf numFmtId="0" fontId="9" fillId="2" borderId="0" xfId="4" applyFill="1" applyBorder="1" applyAlignment="1">
      <alignment horizontal="center" vertical="center"/>
    </xf>
    <xf numFmtId="3" fontId="20" fillId="2" borderId="0" xfId="0" applyNumberFormat="1" applyFont="1" applyFill="1" applyBorder="1" applyAlignment="1" applyProtection="1">
      <alignment horizontal="right" vertical="center"/>
    </xf>
    <xf numFmtId="0" fontId="11" fillId="2" borderId="0" xfId="9" applyFont="1" applyFill="1" applyAlignment="1">
      <alignment vertical="center"/>
    </xf>
    <xf numFmtId="176" fontId="11" fillId="2" borderId="0" xfId="9" applyNumberFormat="1" applyFont="1" applyFill="1"/>
    <xf numFmtId="179" fontId="11" fillId="2" borderId="0" xfId="9" applyNumberFormat="1" applyFont="1" applyFill="1" applyAlignment="1">
      <alignment vertical="center"/>
    </xf>
    <xf numFmtId="0" fontId="9" fillId="2" borderId="0" xfId="24" applyFill="1" applyAlignment="1"/>
    <xf numFmtId="0" fontId="17" fillId="2" borderId="0" xfId="24" applyFont="1" applyFill="1" applyAlignment="1">
      <alignment horizontal="center" vertical="center"/>
    </xf>
    <xf numFmtId="0" fontId="11" fillId="2" borderId="0" xfId="24" applyFont="1" applyFill="1" applyAlignment="1"/>
    <xf numFmtId="176" fontId="11" fillId="2" borderId="0" xfId="24" applyNumberFormat="1" applyFont="1" applyFill="1" applyAlignment="1"/>
    <xf numFmtId="176" fontId="9" fillId="2" borderId="0" xfId="24" applyNumberFormat="1" applyFill="1" applyAlignment="1">
      <alignment horizontal="center" vertical="center"/>
    </xf>
    <xf numFmtId="179" fontId="9" fillId="2" borderId="0" xfId="24" applyNumberFormat="1" applyFill="1" applyAlignment="1"/>
    <xf numFmtId="176" fontId="9" fillId="2" borderId="0" xfId="24" applyNumberFormat="1" applyFill="1" applyAlignment="1"/>
    <xf numFmtId="0" fontId="9" fillId="0" borderId="0" xfId="29" applyFill="1">
      <alignment vertical="center"/>
    </xf>
    <xf numFmtId="0" fontId="65" fillId="0" borderId="0" xfId="29" applyFont="1" applyFill="1" applyAlignment="1">
      <alignment horizontal="center" vertical="center"/>
    </xf>
    <xf numFmtId="176" fontId="65" fillId="0" borderId="0" xfId="29" applyNumberFormat="1" applyFont="1" applyFill="1" applyAlignment="1">
      <alignment horizontal="center" vertical="center"/>
    </xf>
    <xf numFmtId="180" fontId="65" fillId="0" borderId="0" xfId="29" applyNumberFormat="1" applyFont="1" applyFill="1" applyAlignment="1">
      <alignment horizontal="center" vertical="center"/>
    </xf>
    <xf numFmtId="176" fontId="9" fillId="0" borderId="0" xfId="29" applyNumberFormat="1" applyFill="1">
      <alignment vertical="center"/>
    </xf>
    <xf numFmtId="177" fontId="9" fillId="0" borderId="0" xfId="29" applyNumberFormat="1" applyFill="1">
      <alignment vertical="center"/>
    </xf>
    <xf numFmtId="0" fontId="9" fillId="0" borderId="0" xfId="29" applyFont="1" applyFill="1">
      <alignment vertical="center"/>
    </xf>
    <xf numFmtId="180" fontId="9" fillId="0" borderId="0" xfId="29" applyNumberFormat="1" applyFill="1">
      <alignment vertical="center"/>
    </xf>
    <xf numFmtId="0" fontId="18" fillId="2" borderId="0" xfId="17" applyFont="1" applyFill="1" applyBorder="1" applyAlignment="1">
      <alignment horizontal="right" vertical="center"/>
    </xf>
    <xf numFmtId="0" fontId="9" fillId="2" borderId="0" xfId="24" applyFill="1" applyBorder="1">
      <alignment vertical="center"/>
    </xf>
    <xf numFmtId="176" fontId="12" fillId="2" borderId="0" xfId="24" applyNumberFormat="1" applyFont="1" applyFill="1" applyAlignment="1">
      <alignment horizontal="center" vertical="center"/>
    </xf>
    <xf numFmtId="179" fontId="11" fillId="2" borderId="0" xfId="24" applyNumberFormat="1" applyFont="1" applyFill="1" applyAlignment="1"/>
    <xf numFmtId="0" fontId="18" fillId="2" borderId="0" xfId="24" applyFont="1" applyFill="1" applyBorder="1" applyAlignment="1">
      <alignment horizontal="right" vertical="center"/>
    </xf>
    <xf numFmtId="0" fontId="38" fillId="2" borderId="0" xfId="4" applyFont="1" applyFill="1" applyAlignment="1">
      <alignment horizontal="left" vertical="center"/>
    </xf>
    <xf numFmtId="0" fontId="27" fillId="2" borderId="0" xfId="29" applyFont="1" applyFill="1" applyBorder="1" applyAlignment="1">
      <alignment horizontal="right" vertical="center"/>
    </xf>
    <xf numFmtId="0" fontId="36" fillId="0" borderId="0" xfId="19"/>
    <xf numFmtId="0" fontId="0" fillId="0" borderId="0" xfId="0" applyAlignment="1"/>
    <xf numFmtId="0" fontId="74" fillId="0" borderId="0" xfId="0" applyFont="1" applyAlignment="1">
      <alignment horizontal="center" vertical="center"/>
    </xf>
    <xf numFmtId="0" fontId="71" fillId="0" borderId="0" xfId="0" applyFont="1" applyAlignment="1"/>
    <xf numFmtId="0" fontId="42" fillId="0" borderId="0" xfId="69">
      <alignment vertical="center"/>
    </xf>
    <xf numFmtId="0" fontId="38" fillId="0" borderId="0" xfId="69" applyFont="1">
      <alignment vertical="center"/>
    </xf>
    <xf numFmtId="0" fontId="75" fillId="0" borderId="0" xfId="0" applyFont="1" applyBorder="1" applyAlignment="1">
      <alignment horizontal="left" vertical="center"/>
    </xf>
    <xf numFmtId="0" fontId="76" fillId="0" borderId="0" xfId="0" applyFont="1" applyBorder="1" applyAlignment="1"/>
    <xf numFmtId="0" fontId="71" fillId="0" borderId="0" xfId="19" applyFont="1" applyBorder="1"/>
    <xf numFmtId="0" fontId="71" fillId="0" borderId="0" xfId="19" applyFont="1" applyBorder="1" applyAlignment="1">
      <alignment wrapText="1"/>
    </xf>
    <xf numFmtId="0" fontId="25" fillId="0" borderId="0" xfId="4" applyFont="1" applyFill="1" applyBorder="1" applyAlignment="1">
      <alignment horizontal="center" vertical="center"/>
    </xf>
    <xf numFmtId="0" fontId="4" fillId="2" borderId="13" xfId="4" applyFont="1" applyFill="1" applyBorder="1" applyAlignment="1">
      <alignment horizontal="center" vertical="center"/>
    </xf>
    <xf numFmtId="0" fontId="4" fillId="2" borderId="14" xfId="4" applyFont="1" applyFill="1" applyBorder="1" applyAlignment="1">
      <alignment horizontal="center" vertical="center"/>
    </xf>
    <xf numFmtId="0" fontId="4" fillId="2" borderId="13" xfId="2" applyFont="1" applyFill="1" applyBorder="1" applyAlignment="1" applyProtection="1">
      <alignment horizontal="left" vertical="center" wrapText="1"/>
      <protection locked="0"/>
    </xf>
    <xf numFmtId="0" fontId="4" fillId="2" borderId="14" xfId="2" applyFont="1" applyFill="1" applyBorder="1" applyAlignment="1" applyProtection="1">
      <alignment horizontal="left" vertical="center" wrapText="1"/>
      <protection locked="0"/>
    </xf>
    <xf numFmtId="0" fontId="18" fillId="2" borderId="13" xfId="4" applyFont="1" applyFill="1" applyBorder="1" applyAlignment="1">
      <alignment vertical="center"/>
    </xf>
    <xf numFmtId="178" fontId="18" fillId="2" borderId="14" xfId="4" applyNumberFormat="1" applyFont="1" applyFill="1" applyBorder="1" applyAlignment="1">
      <alignment horizontal="right" vertical="center"/>
    </xf>
    <xf numFmtId="0" fontId="27" fillId="2" borderId="14" xfId="29" applyFont="1" applyFill="1" applyBorder="1">
      <alignment vertical="center"/>
    </xf>
    <xf numFmtId="0" fontId="27" fillId="2" borderId="13" xfId="29" applyFont="1" applyFill="1" applyBorder="1">
      <alignment vertical="center"/>
    </xf>
    <xf numFmtId="0" fontId="19" fillId="2" borderId="14" xfId="4" applyFont="1" applyFill="1" applyBorder="1" applyAlignment="1">
      <alignment horizontal="right" vertical="center"/>
    </xf>
    <xf numFmtId="0" fontId="19" fillId="2" borderId="15" xfId="4" applyFont="1" applyFill="1" applyBorder="1" applyAlignment="1">
      <alignment horizontal="right" vertical="center"/>
    </xf>
    <xf numFmtId="0" fontId="18" fillId="2" borderId="13" xfId="4" applyFont="1" applyFill="1" applyBorder="1">
      <alignment vertical="center"/>
    </xf>
    <xf numFmtId="0" fontId="18" fillId="2" borderId="14" xfId="4" applyFont="1" applyFill="1" applyBorder="1">
      <alignment vertical="center"/>
    </xf>
    <xf numFmtId="0" fontId="9" fillId="2" borderId="13" xfId="4" applyFill="1" applyBorder="1">
      <alignment vertical="center"/>
    </xf>
    <xf numFmtId="0" fontId="27" fillId="2" borderId="13" xfId="17" applyFont="1" applyFill="1" applyBorder="1">
      <alignment vertical="center"/>
    </xf>
    <xf numFmtId="0" fontId="27" fillId="2" borderId="14" xfId="17" applyFont="1" applyFill="1" applyBorder="1">
      <alignment vertical="center"/>
    </xf>
    <xf numFmtId="0" fontId="9" fillId="2" borderId="12" xfId="4" applyFill="1" applyBorder="1">
      <alignment vertical="center"/>
    </xf>
    <xf numFmtId="0" fontId="27" fillId="2" borderId="16" xfId="17" applyFont="1" applyFill="1" applyBorder="1">
      <alignment vertical="center"/>
    </xf>
    <xf numFmtId="0" fontId="4" fillId="2" borderId="13" xfId="9" applyFont="1" applyFill="1" applyBorder="1" applyAlignment="1">
      <alignment horizontal="center" vertical="center"/>
    </xf>
    <xf numFmtId="0" fontId="4" fillId="2" borderId="13" xfId="9" applyFont="1" applyFill="1" applyBorder="1" applyAlignment="1">
      <alignment horizontal="left" vertical="center"/>
    </xf>
    <xf numFmtId="0" fontId="20" fillId="2" borderId="13" xfId="0" applyFont="1" applyFill="1" applyBorder="1" applyAlignment="1">
      <alignment horizontal="left" vertical="center"/>
    </xf>
    <xf numFmtId="178" fontId="18" fillId="2" borderId="14" xfId="4" applyNumberFormat="1" applyFont="1" applyFill="1" applyBorder="1" applyAlignment="1">
      <alignment vertical="center"/>
    </xf>
    <xf numFmtId="176" fontId="22" fillId="2" borderId="14" xfId="9" applyNumberFormat="1" applyFont="1" applyFill="1" applyBorder="1" applyAlignment="1">
      <alignment horizontal="right" vertical="center"/>
    </xf>
    <xf numFmtId="3" fontId="20" fillId="2" borderId="14" xfId="0" applyNumberFormat="1" applyFont="1" applyFill="1" applyBorder="1" applyAlignment="1" applyProtection="1">
      <alignment vertical="center"/>
    </xf>
    <xf numFmtId="0" fontId="20" fillId="2" borderId="14" xfId="0" applyFont="1" applyFill="1" applyBorder="1" applyAlignment="1">
      <alignment horizontal="left" vertical="center"/>
    </xf>
    <xf numFmtId="0" fontId="11" fillId="2" borderId="12" xfId="9" applyFont="1" applyFill="1" applyBorder="1"/>
    <xf numFmtId="0" fontId="20" fillId="2" borderId="16" xfId="0" applyFont="1" applyFill="1" applyBorder="1" applyAlignment="1">
      <alignment horizontal="left" vertical="center"/>
    </xf>
    <xf numFmtId="176" fontId="23" fillId="2" borderId="14" xfId="24" applyNumberFormat="1" applyFont="1" applyFill="1" applyBorder="1" applyAlignment="1">
      <alignment horizontal="right" vertical="center"/>
    </xf>
    <xf numFmtId="176" fontId="4" fillId="2" borderId="14" xfId="25" applyNumberFormat="1" applyFont="1" applyFill="1" applyBorder="1" applyAlignment="1">
      <alignment horizontal="right" vertical="center"/>
    </xf>
    <xf numFmtId="0" fontId="4" fillId="2" borderId="14" xfId="25" applyFont="1" applyFill="1" applyBorder="1" applyAlignment="1">
      <alignment horizontal="center" vertical="center"/>
    </xf>
    <xf numFmtId="0" fontId="11" fillId="2" borderId="15" xfId="24" applyFont="1" applyFill="1" applyBorder="1" applyAlignment="1"/>
    <xf numFmtId="0" fontId="4" fillId="2" borderId="13" xfId="24" applyFont="1" applyFill="1" applyBorder="1" applyAlignment="1">
      <alignment vertical="center"/>
    </xf>
    <xf numFmtId="0" fontId="23" fillId="2" borderId="14" xfId="24" applyNumberFormat="1" applyFont="1" applyFill="1" applyBorder="1" applyAlignment="1">
      <alignment horizontal="right" vertical="center"/>
    </xf>
    <xf numFmtId="179" fontId="4" fillId="2" borderId="14" xfId="24" applyNumberFormat="1" applyFont="1" applyFill="1" applyBorder="1" applyAlignment="1">
      <alignment vertical="center"/>
    </xf>
    <xf numFmtId="0" fontId="23" fillId="2" borderId="15" xfId="24" applyNumberFormat="1" applyFont="1" applyFill="1" applyBorder="1" applyAlignment="1">
      <alignment horizontal="right" vertical="center"/>
    </xf>
    <xf numFmtId="0" fontId="18" fillId="2" borderId="13" xfId="24" applyFont="1" applyFill="1" applyBorder="1">
      <alignment vertical="center"/>
    </xf>
    <xf numFmtId="176" fontId="22" fillId="2" borderId="14" xfId="26" applyNumberFormat="1" applyFont="1" applyFill="1" applyBorder="1" applyAlignment="1">
      <alignment horizontal="right" vertical="center"/>
    </xf>
    <xf numFmtId="181" fontId="24" fillId="2" borderId="14" xfId="26" applyNumberFormat="1" applyFont="1" applyFill="1" applyBorder="1" applyAlignment="1">
      <alignment horizontal="right" vertical="center"/>
    </xf>
    <xf numFmtId="0" fontId="18" fillId="2" borderId="14" xfId="24" applyFont="1" applyFill="1" applyBorder="1">
      <alignment vertical="center"/>
    </xf>
    <xf numFmtId="0" fontId="18" fillId="2" borderId="15" xfId="24" applyFont="1" applyFill="1" applyBorder="1">
      <alignment vertical="center"/>
    </xf>
    <xf numFmtId="176" fontId="11" fillId="2" borderId="14" xfId="26" applyNumberFormat="1" applyFont="1" applyFill="1" applyBorder="1" applyAlignment="1">
      <alignment horizontal="right" vertical="center"/>
    </xf>
    <xf numFmtId="176" fontId="11" fillId="2" borderId="14" xfId="26" applyNumberFormat="1" applyFont="1" applyFill="1" applyBorder="1" applyAlignment="1">
      <alignment horizontal="center" vertical="center"/>
    </xf>
    <xf numFmtId="0" fontId="9" fillId="2" borderId="13" xfId="24" applyFill="1" applyBorder="1">
      <alignment vertical="center"/>
    </xf>
    <xf numFmtId="3" fontId="20" fillId="2" borderId="14" xfId="0" applyNumberFormat="1" applyFont="1" applyFill="1" applyBorder="1" applyAlignment="1" applyProtection="1">
      <alignment horizontal="left" vertical="center" wrapText="1" indent="1"/>
    </xf>
    <xf numFmtId="0" fontId="9" fillId="2" borderId="13" xfId="24" applyFill="1" applyBorder="1" applyAlignment="1">
      <alignment vertical="center"/>
    </xf>
    <xf numFmtId="0" fontId="9" fillId="2" borderId="13" xfId="24" applyFill="1" applyBorder="1" applyAlignment="1"/>
    <xf numFmtId="176" fontId="9" fillId="2" borderId="14" xfId="24" applyNumberFormat="1" applyFill="1" applyBorder="1" applyAlignment="1">
      <alignment horizontal="center" vertical="center"/>
    </xf>
    <xf numFmtId="179" fontId="14" fillId="2" borderId="15" xfId="24" applyNumberFormat="1" applyFont="1" applyFill="1" applyBorder="1" applyAlignment="1">
      <alignment vertical="center"/>
    </xf>
    <xf numFmtId="0" fontId="4" fillId="2" borderId="14" xfId="24" applyFont="1" applyFill="1" applyBorder="1" applyAlignment="1">
      <alignment vertical="center"/>
    </xf>
    <xf numFmtId="0" fontId="9" fillId="2" borderId="12" xfId="24" applyFill="1" applyBorder="1" applyAlignment="1"/>
    <xf numFmtId="176" fontId="9" fillId="2" borderId="16" xfId="24" applyNumberFormat="1" applyFill="1" applyBorder="1" applyAlignment="1">
      <alignment horizontal="center" vertical="center"/>
    </xf>
    <xf numFmtId="176" fontId="22" fillId="2" borderId="16" xfId="26" applyNumberFormat="1" applyFont="1" applyFill="1" applyBorder="1" applyAlignment="1">
      <alignment horizontal="right" vertical="center"/>
    </xf>
    <xf numFmtId="0" fontId="11" fillId="2" borderId="11" xfId="24" applyFont="1" applyFill="1" applyBorder="1" applyAlignment="1"/>
    <xf numFmtId="0" fontId="4" fillId="0" borderId="13" xfId="29" applyFont="1" applyFill="1" applyBorder="1" applyAlignment="1">
      <alignment horizontal="center" vertical="center"/>
    </xf>
    <xf numFmtId="0" fontId="4" fillId="0" borderId="14" xfId="29" applyFont="1" applyFill="1" applyBorder="1" applyAlignment="1">
      <alignment horizontal="center" vertical="center"/>
    </xf>
    <xf numFmtId="0" fontId="4" fillId="0" borderId="13" xfId="2" applyFont="1" applyFill="1" applyBorder="1" applyAlignment="1" applyProtection="1">
      <alignment horizontal="left" vertical="center" wrapText="1"/>
      <protection locked="0"/>
    </xf>
    <xf numFmtId="0" fontId="4" fillId="0" borderId="14" xfId="2" applyFont="1" applyFill="1" applyBorder="1" applyAlignment="1" applyProtection="1">
      <alignment horizontal="left" vertical="center" wrapText="1"/>
      <protection locked="0"/>
    </xf>
    <xf numFmtId="0" fontId="27" fillId="0" borderId="13" xfId="29" applyFont="1" applyFill="1" applyBorder="1">
      <alignment vertical="center"/>
    </xf>
    <xf numFmtId="0" fontId="27" fillId="0" borderId="14" xfId="29" applyFont="1" applyFill="1" applyBorder="1">
      <alignment vertical="center"/>
    </xf>
    <xf numFmtId="49" fontId="43" fillId="0" borderId="14" xfId="0" applyNumberFormat="1" applyFont="1" applyFill="1" applyBorder="1" applyAlignment="1" applyProtection="1">
      <alignment vertical="center"/>
    </xf>
    <xf numFmtId="0" fontId="9" fillId="0" borderId="13" xfId="29" applyFill="1" applyBorder="1">
      <alignment vertical="center"/>
    </xf>
    <xf numFmtId="0" fontId="27" fillId="0" borderId="12" xfId="29" applyFont="1" applyFill="1" applyBorder="1">
      <alignment vertical="center"/>
    </xf>
    <xf numFmtId="0" fontId="27" fillId="0" borderId="16" xfId="29" applyFont="1" applyFill="1" applyBorder="1">
      <alignment vertical="center"/>
    </xf>
    <xf numFmtId="176" fontId="27" fillId="0" borderId="16" xfId="29" applyNumberFormat="1" applyFont="1" applyFill="1" applyBorder="1" applyAlignment="1">
      <alignment horizontal="right" vertical="center"/>
    </xf>
    <xf numFmtId="0" fontId="4" fillId="2" borderId="17" xfId="4" applyFont="1" applyFill="1" applyBorder="1" applyAlignment="1">
      <alignment horizontal="center" vertical="center"/>
    </xf>
    <xf numFmtId="176" fontId="4" fillId="2" borderId="18" xfId="1" applyNumberFormat="1" applyFont="1" applyFill="1" applyBorder="1" applyAlignment="1" applyProtection="1">
      <alignment horizontal="center" vertical="center" wrapText="1"/>
      <protection locked="0"/>
    </xf>
    <xf numFmtId="0" fontId="4" fillId="2" borderId="18" xfId="1" applyFont="1" applyFill="1" applyBorder="1" applyAlignment="1" applyProtection="1">
      <alignment horizontal="center" vertical="center" wrapText="1"/>
      <protection locked="0"/>
    </xf>
    <xf numFmtId="0" fontId="4" fillId="2" borderId="18" xfId="4" applyFont="1" applyFill="1" applyBorder="1" applyAlignment="1">
      <alignment horizontal="center" vertical="center"/>
    </xf>
    <xf numFmtId="0" fontId="4" fillId="2" borderId="19" xfId="1" applyFont="1" applyFill="1" applyBorder="1" applyAlignment="1" applyProtection="1">
      <alignment horizontal="center" vertical="center" wrapText="1"/>
      <protection locked="0"/>
    </xf>
    <xf numFmtId="0" fontId="4" fillId="2" borderId="17" xfId="9" applyFont="1" applyFill="1" applyBorder="1" applyAlignment="1">
      <alignment horizontal="center" vertical="center"/>
    </xf>
    <xf numFmtId="0" fontId="4" fillId="2" borderId="18" xfId="9" applyFont="1" applyFill="1" applyBorder="1" applyAlignment="1">
      <alignment horizontal="center" vertical="center"/>
    </xf>
    <xf numFmtId="0" fontId="4" fillId="2" borderId="18" xfId="25" applyFont="1" applyFill="1" applyBorder="1" applyAlignment="1">
      <alignment horizontal="center" vertical="center"/>
    </xf>
    <xf numFmtId="0" fontId="4" fillId="0" borderId="17" xfId="29" applyFont="1" applyFill="1" applyBorder="1" applyAlignment="1">
      <alignment horizontal="center" vertical="center"/>
    </xf>
    <xf numFmtId="176" fontId="4" fillId="0" borderId="18" xfId="1" applyNumberFormat="1" applyFont="1" applyFill="1" applyBorder="1" applyAlignment="1" applyProtection="1">
      <alignment horizontal="center" vertical="center" wrapText="1"/>
      <protection locked="0"/>
    </xf>
    <xf numFmtId="180" fontId="4" fillId="0" borderId="18" xfId="1" applyNumberFormat="1" applyFont="1" applyFill="1" applyBorder="1" applyAlignment="1" applyProtection="1">
      <alignment horizontal="center" vertical="center" wrapText="1"/>
      <protection locked="0"/>
    </xf>
    <xf numFmtId="0" fontId="4" fillId="0" borderId="18" xfId="29" applyFont="1" applyFill="1" applyBorder="1" applyAlignment="1">
      <alignment horizontal="center" vertical="center"/>
    </xf>
    <xf numFmtId="176" fontId="77" fillId="2" borderId="16" xfId="17" applyNumberFormat="1"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3" xfId="0" applyFont="1" applyFill="1" applyBorder="1" applyAlignment="1">
      <alignment horizontal="left" vertical="center"/>
    </xf>
    <xf numFmtId="179" fontId="4" fillId="2" borderId="14" xfId="0" applyNumberFormat="1" applyFont="1" applyFill="1" applyBorder="1" applyAlignment="1">
      <alignment vertical="center"/>
    </xf>
    <xf numFmtId="3" fontId="20" fillId="2" borderId="13" xfId="0" applyNumberFormat="1" applyFont="1" applyFill="1" applyBorder="1" applyAlignment="1" applyProtection="1">
      <alignment vertical="center"/>
    </xf>
    <xf numFmtId="3" fontId="20" fillId="2" borderId="13" xfId="0" applyNumberFormat="1" applyFont="1" applyFill="1" applyBorder="1" applyAlignment="1" applyProtection="1">
      <alignment vertical="center" wrapText="1"/>
    </xf>
    <xf numFmtId="176" fontId="11" fillId="2" borderId="14" xfId="0" applyNumberFormat="1" applyFont="1" applyFill="1" applyBorder="1" applyAlignment="1"/>
    <xf numFmtId="0" fontId="4" fillId="2" borderId="14" xfId="0" applyFont="1" applyFill="1" applyBorder="1" applyAlignment="1">
      <alignment horizontal="left" vertical="center"/>
    </xf>
    <xf numFmtId="0" fontId="20" fillId="2" borderId="13" xfId="17" applyFont="1" applyFill="1" applyBorder="1">
      <alignment vertical="center"/>
    </xf>
    <xf numFmtId="3" fontId="20" fillId="0" borderId="14" xfId="0" applyNumberFormat="1" applyFont="1" applyFill="1" applyBorder="1" applyAlignment="1" applyProtection="1">
      <alignment vertical="center"/>
    </xf>
    <xf numFmtId="0" fontId="20" fillId="0" borderId="14" xfId="29" applyFont="1" applyFill="1" applyBorder="1">
      <alignment vertical="center"/>
    </xf>
    <xf numFmtId="0" fontId="4" fillId="0" borderId="17" xfId="0" applyFont="1" applyFill="1" applyBorder="1" applyAlignment="1">
      <alignment horizontal="center" vertical="center"/>
    </xf>
    <xf numFmtId="176" fontId="4" fillId="0" borderId="18" xfId="0" applyNumberFormat="1" applyFont="1" applyFill="1" applyBorder="1" applyAlignment="1">
      <alignment horizontal="center" vertical="center"/>
    </xf>
    <xf numFmtId="0" fontId="4" fillId="0" borderId="18" xfId="0" applyFont="1" applyFill="1" applyBorder="1" applyAlignment="1">
      <alignment horizontal="center" vertical="center"/>
    </xf>
    <xf numFmtId="176" fontId="4" fillId="0" borderId="19" xfId="0" applyNumberFormat="1" applyFont="1" applyFill="1" applyBorder="1" applyAlignment="1">
      <alignment horizontal="center" vertical="center"/>
    </xf>
    <xf numFmtId="0" fontId="9" fillId="0" borderId="0" xfId="4" applyFill="1" applyBorder="1" applyAlignment="1">
      <alignment horizontal="center" vertical="center" wrapText="1"/>
    </xf>
    <xf numFmtId="0" fontId="4" fillId="2" borderId="13" xfId="25" applyFont="1" applyFill="1" applyBorder="1" applyAlignment="1">
      <alignment horizontal="center" vertical="center"/>
    </xf>
    <xf numFmtId="3" fontId="20" fillId="0" borderId="14" xfId="0" applyNumberFormat="1" applyFont="1" applyFill="1" applyBorder="1" applyAlignment="1" applyProtection="1">
      <alignment wrapText="1"/>
    </xf>
    <xf numFmtId="3" fontId="20" fillId="0" borderId="14" xfId="0" applyNumberFormat="1" applyFont="1" applyFill="1" applyBorder="1" applyAlignment="1" applyProtection="1">
      <alignment horizontal="left" wrapText="1"/>
    </xf>
    <xf numFmtId="0" fontId="18" fillId="2" borderId="13" xfId="24" applyFont="1" applyFill="1" applyBorder="1" applyAlignment="1">
      <alignment vertical="center"/>
    </xf>
    <xf numFmtId="0" fontId="21" fillId="2" borderId="13" xfId="24" applyFont="1" applyFill="1" applyBorder="1" applyAlignment="1">
      <alignment vertical="center"/>
    </xf>
    <xf numFmtId="0" fontId="18" fillId="2" borderId="13" xfId="24" applyFont="1" applyFill="1" applyBorder="1" applyAlignment="1"/>
    <xf numFmtId="0" fontId="21" fillId="2" borderId="13" xfId="24" applyFont="1" applyFill="1" applyBorder="1" applyAlignment="1"/>
    <xf numFmtId="3" fontId="20" fillId="0" borderId="14" xfId="0" applyNumberFormat="1" applyFont="1" applyFill="1" applyBorder="1" applyAlignment="1" applyProtection="1">
      <alignment horizontal="left" vertical="center" wrapText="1"/>
    </xf>
    <xf numFmtId="0" fontId="4" fillId="2" borderId="17" xfId="25" applyFont="1" applyFill="1" applyBorder="1" applyAlignment="1">
      <alignment horizontal="center" vertical="center"/>
    </xf>
    <xf numFmtId="176" fontId="4" fillId="2" borderId="19" xfId="25" applyNumberFormat="1" applyFont="1" applyFill="1" applyBorder="1" applyAlignment="1">
      <alignment horizontal="center" vertical="center"/>
    </xf>
    <xf numFmtId="182" fontId="27" fillId="2" borderId="14" xfId="30" applyNumberFormat="1" applyFont="1" applyFill="1" applyBorder="1">
      <alignment vertical="center"/>
    </xf>
    <xf numFmtId="182" fontId="78" fillId="2" borderId="14" xfId="30" applyNumberFormat="1" applyFont="1" applyFill="1" applyBorder="1">
      <alignment vertical="center"/>
    </xf>
    <xf numFmtId="176" fontId="11" fillId="0" borderId="0" xfId="24" applyNumberFormat="1" applyFont="1" applyFill="1" applyBorder="1" applyAlignment="1"/>
    <xf numFmtId="0" fontId="11" fillId="0" borderId="0" xfId="24" applyFont="1" applyFill="1" applyAlignment="1">
      <alignment vertical="center"/>
    </xf>
    <xf numFmtId="0" fontId="21" fillId="2" borderId="12" xfId="24" applyFont="1" applyFill="1" applyBorder="1" applyAlignment="1">
      <alignment vertical="center"/>
    </xf>
    <xf numFmtId="3" fontId="20" fillId="0" borderId="16" xfId="0" applyNumberFormat="1" applyFont="1" applyFill="1" applyBorder="1" applyAlignment="1" applyProtection="1">
      <alignment horizontal="left" vertical="center" wrapText="1"/>
    </xf>
    <xf numFmtId="182" fontId="69" fillId="2" borderId="14" xfId="30" applyNumberFormat="1" applyFont="1" applyFill="1" applyBorder="1" applyAlignment="1" applyProtection="1">
      <alignment vertical="center"/>
    </xf>
    <xf numFmtId="182" fontId="32" fillId="2" borderId="14" xfId="30" applyNumberFormat="1" applyFont="1" applyFill="1" applyBorder="1" applyAlignment="1" applyProtection="1">
      <alignment vertical="center"/>
    </xf>
    <xf numFmtId="182" fontId="20" fillId="2" borderId="14" xfId="30" applyNumberFormat="1" applyFont="1" applyFill="1" applyBorder="1" applyAlignment="1" applyProtection="1">
      <alignment vertical="center"/>
    </xf>
    <xf numFmtId="182" fontId="12" fillId="2" borderId="14" xfId="30" applyNumberFormat="1" applyFont="1" applyFill="1" applyBorder="1" applyAlignment="1">
      <alignment horizontal="right" vertical="center"/>
    </xf>
    <xf numFmtId="182" fontId="9" fillId="2" borderId="14" xfId="30" applyNumberFormat="1" applyFont="1" applyFill="1" applyBorder="1" applyAlignment="1">
      <alignment horizontal="right" vertical="center"/>
    </xf>
    <xf numFmtId="182" fontId="23" fillId="2" borderId="14" xfId="30" applyNumberFormat="1" applyFont="1" applyFill="1" applyBorder="1" applyAlignment="1">
      <alignment horizontal="right" vertical="center"/>
    </xf>
    <xf numFmtId="182" fontId="12" fillId="2" borderId="16" xfId="30" applyNumberFormat="1" applyFont="1" applyFill="1" applyBorder="1" applyAlignment="1">
      <alignment horizontal="right" vertical="center"/>
    </xf>
    <xf numFmtId="182" fontId="69" fillId="2" borderId="15" xfId="30" applyNumberFormat="1" applyFont="1" applyFill="1" applyBorder="1" applyAlignment="1" applyProtection="1">
      <alignment vertical="center"/>
    </xf>
    <xf numFmtId="182" fontId="32" fillId="2" borderId="15" xfId="30" applyNumberFormat="1" applyFont="1" applyFill="1" applyBorder="1" applyAlignment="1" applyProtection="1">
      <alignment vertical="center"/>
    </xf>
    <xf numFmtId="182" fontId="20" fillId="2" borderId="15" xfId="30" applyNumberFormat="1" applyFont="1" applyFill="1" applyBorder="1" applyAlignment="1" applyProtection="1">
      <alignment vertical="center"/>
    </xf>
    <xf numFmtId="182" fontId="12" fillId="2" borderId="15" xfId="30" applyNumberFormat="1" applyFont="1" applyFill="1" applyBorder="1" applyAlignment="1">
      <alignment horizontal="right" vertical="center"/>
    </xf>
    <xf numFmtId="182" fontId="9" fillId="2" borderId="15" xfId="30" applyNumberFormat="1" applyFont="1" applyFill="1" applyBorder="1" applyAlignment="1">
      <alignment horizontal="right" vertical="center"/>
    </xf>
    <xf numFmtId="182" fontId="23" fillId="2" borderId="15" xfId="30" applyNumberFormat="1" applyFont="1" applyFill="1" applyBorder="1" applyAlignment="1">
      <alignment horizontal="right" vertical="center"/>
    </xf>
    <xf numFmtId="182" fontId="12" fillId="2" borderId="11" xfId="30" applyNumberFormat="1" applyFont="1" applyFill="1" applyBorder="1" applyAlignment="1">
      <alignment horizontal="right" vertical="center"/>
    </xf>
    <xf numFmtId="178" fontId="11" fillId="0" borderId="0" xfId="24" applyNumberFormat="1" applyFont="1" applyFill="1" applyBorder="1" applyAlignment="1"/>
    <xf numFmtId="0" fontId="11" fillId="0" borderId="0" xfId="24" applyFont="1" applyFill="1" applyBorder="1" applyAlignment="1">
      <alignment vertical="center"/>
    </xf>
    <xf numFmtId="182" fontId="27" fillId="2" borderId="16" xfId="30" applyNumberFormat="1" applyFont="1" applyFill="1" applyBorder="1">
      <alignment vertical="center"/>
    </xf>
    <xf numFmtId="183" fontId="18" fillId="2" borderId="14" xfId="71" applyNumberFormat="1" applyFont="1" applyFill="1" applyBorder="1" applyAlignment="1">
      <alignment horizontal="right" vertical="center"/>
    </xf>
    <xf numFmtId="183" fontId="79" fillId="2" borderId="14" xfId="71" applyNumberFormat="1" applyFont="1" applyFill="1" applyBorder="1" applyAlignment="1">
      <alignment horizontal="right" vertical="center"/>
    </xf>
    <xf numFmtId="183" fontId="18" fillId="2" borderId="15" xfId="71" applyNumberFormat="1" applyFont="1" applyFill="1" applyBorder="1" applyAlignment="1">
      <alignment horizontal="right" vertical="center"/>
    </xf>
    <xf numFmtId="183" fontId="79" fillId="2" borderId="15" xfId="71" applyNumberFormat="1" applyFont="1" applyFill="1" applyBorder="1" applyAlignment="1">
      <alignment horizontal="right" vertical="center"/>
    </xf>
    <xf numFmtId="182" fontId="29" fillId="0" borderId="14" xfId="30" applyNumberFormat="1" applyFont="1" applyFill="1" applyBorder="1">
      <alignment vertical="center"/>
    </xf>
    <xf numFmtId="182" fontId="27" fillId="0" borderId="14" xfId="30" applyNumberFormat="1" applyFont="1" applyFill="1" applyBorder="1" applyAlignment="1">
      <alignment horizontal="right" vertical="center"/>
    </xf>
    <xf numFmtId="182" fontId="9" fillId="0" borderId="14" xfId="30" applyNumberFormat="1" applyFont="1" applyFill="1" applyBorder="1">
      <alignment vertical="center"/>
    </xf>
    <xf numFmtId="182" fontId="18" fillId="0" borderId="14" xfId="30" applyNumberFormat="1" applyFont="1" applyFill="1" applyBorder="1" applyAlignment="1">
      <alignment horizontal="right" vertical="center"/>
    </xf>
    <xf numFmtId="182" fontId="18" fillId="0" borderId="16" xfId="30" applyNumberFormat="1" applyFont="1" applyFill="1" applyBorder="1" applyAlignment="1">
      <alignment horizontal="right" vertical="center"/>
    </xf>
    <xf numFmtId="0" fontId="20" fillId="0" borderId="13" xfId="72" applyFont="1" applyFill="1" applyBorder="1" applyAlignment="1" applyProtection="1">
      <alignment vertical="center"/>
      <protection locked="0"/>
    </xf>
    <xf numFmtId="0" fontId="32" fillId="0" borderId="13" xfId="72" applyFont="1" applyFill="1" applyBorder="1" applyAlignment="1" applyProtection="1">
      <alignment vertical="center"/>
      <protection locked="0"/>
    </xf>
    <xf numFmtId="182" fontId="22" fillId="2" borderId="14" xfId="30" applyNumberFormat="1" applyFont="1" applyFill="1" applyBorder="1" applyAlignment="1">
      <alignment horizontal="right" vertical="center"/>
    </xf>
    <xf numFmtId="182" fontId="22" fillId="0" borderId="14" xfId="30" applyNumberFormat="1" applyFont="1" applyFill="1" applyBorder="1" applyAlignment="1">
      <alignment horizontal="right" vertical="center"/>
    </xf>
    <xf numFmtId="182" fontId="22" fillId="0" borderId="16" xfId="30" applyNumberFormat="1" applyFont="1" applyFill="1" applyBorder="1" applyAlignment="1">
      <alignment horizontal="right" vertical="center"/>
    </xf>
    <xf numFmtId="182" fontId="11" fillId="2" borderId="15" xfId="30" applyNumberFormat="1" applyFont="1" applyFill="1" applyBorder="1" applyAlignment="1"/>
    <xf numFmtId="182" fontId="22" fillId="2" borderId="15" xfId="30" applyNumberFormat="1" applyFont="1" applyFill="1" applyBorder="1" applyAlignment="1">
      <alignment horizontal="right" vertical="center"/>
    </xf>
    <xf numFmtId="182" fontId="22" fillId="0" borderId="11" xfId="30" applyNumberFormat="1" applyFont="1" applyFill="1" applyBorder="1" applyAlignment="1">
      <alignment horizontal="right" vertical="center"/>
    </xf>
    <xf numFmtId="183" fontId="27" fillId="0" borderId="14" xfId="71" applyNumberFormat="1" applyFont="1" applyFill="1" applyBorder="1" applyAlignment="1">
      <alignment horizontal="right" vertical="center"/>
    </xf>
    <xf numFmtId="0" fontId="78" fillId="0" borderId="13" xfId="29" applyFont="1" applyFill="1" applyBorder="1">
      <alignment vertical="center"/>
    </xf>
    <xf numFmtId="182" fontId="78" fillId="0" borderId="14" xfId="30" applyNumberFormat="1" applyFont="1" applyFill="1" applyBorder="1" applyAlignment="1">
      <alignment horizontal="right" vertical="center"/>
    </xf>
    <xf numFmtId="183" fontId="78" fillId="0" borderId="14" xfId="71" applyNumberFormat="1" applyFont="1" applyFill="1" applyBorder="1" applyAlignment="1">
      <alignment horizontal="right" vertical="center"/>
    </xf>
    <xf numFmtId="0" fontId="79" fillId="2" borderId="13" xfId="4" applyFont="1" applyFill="1" applyBorder="1" applyAlignment="1">
      <alignment vertical="center"/>
    </xf>
    <xf numFmtId="0" fontId="4" fillId="0" borderId="20" xfId="13" applyFont="1" applyFill="1" applyBorder="1" applyAlignment="1">
      <alignment horizontal="center" vertical="center"/>
    </xf>
    <xf numFmtId="0" fontId="4" fillId="0" borderId="20" xfId="25" applyFont="1" applyFill="1" applyBorder="1" applyAlignment="1">
      <alignment horizontal="center" vertical="center"/>
    </xf>
    <xf numFmtId="176" fontId="4" fillId="0" borderId="21" xfId="25" applyNumberFormat="1" applyFont="1" applyFill="1" applyBorder="1" applyAlignment="1">
      <alignment horizontal="center" vertical="center"/>
    </xf>
    <xf numFmtId="0" fontId="30" fillId="0" borderId="20" xfId="18" applyFont="1" applyFill="1" applyBorder="1" applyAlignment="1">
      <alignment horizontal="center" vertical="center"/>
    </xf>
    <xf numFmtId="176" fontId="4" fillId="0" borderId="21" xfId="1" applyNumberFormat="1" applyFont="1" applyFill="1" applyBorder="1" applyAlignment="1" applyProtection="1">
      <alignment horizontal="center" vertical="center" wrapText="1"/>
      <protection locked="0"/>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61" fillId="0" borderId="0" xfId="4" applyFont="1" applyFill="1" applyAlignment="1">
      <alignment horizontal="center" vertical="center"/>
    </xf>
    <xf numFmtId="0" fontId="62" fillId="0" borderId="21" xfId="13" applyFont="1" applyFill="1" applyBorder="1" applyAlignment="1">
      <alignment horizontal="center" vertical="center"/>
    </xf>
    <xf numFmtId="0" fontId="32" fillId="0" borderId="22" xfId="0" applyNumberFormat="1" applyFont="1" applyFill="1" applyBorder="1" applyAlignment="1" applyProtection="1">
      <alignment horizontal="left" vertical="center"/>
    </xf>
    <xf numFmtId="3" fontId="20" fillId="0" borderId="23" xfId="0" applyNumberFormat="1" applyFont="1" applyFill="1" applyBorder="1" applyAlignment="1" applyProtection="1">
      <alignment horizontal="right" vertical="center"/>
    </xf>
    <xf numFmtId="3" fontId="20" fillId="0" borderId="24" xfId="0" applyNumberFormat="1" applyFont="1" applyFill="1" applyBorder="1" applyAlignment="1" applyProtection="1">
      <alignment horizontal="right" vertical="center"/>
    </xf>
    <xf numFmtId="3" fontId="20" fillId="0" borderId="25" xfId="0" applyNumberFormat="1" applyFont="1" applyFill="1" applyBorder="1" applyAlignment="1" applyProtection="1">
      <alignment horizontal="right" vertical="center"/>
    </xf>
    <xf numFmtId="0" fontId="20" fillId="0" borderId="22" xfId="0" applyNumberFormat="1" applyFont="1" applyFill="1" applyBorder="1" applyAlignment="1" applyProtection="1">
      <alignment horizontal="left" vertical="center"/>
    </xf>
    <xf numFmtId="0" fontId="32" fillId="0" borderId="26" xfId="0" applyNumberFormat="1" applyFont="1" applyFill="1" applyBorder="1" applyAlignment="1" applyProtection="1">
      <alignment horizontal="left" vertical="center"/>
    </xf>
    <xf numFmtId="3" fontId="20" fillId="0" borderId="27" xfId="0" applyNumberFormat="1" applyFont="1" applyFill="1" applyBorder="1" applyAlignment="1" applyProtection="1">
      <alignment horizontal="right" vertical="center"/>
    </xf>
    <xf numFmtId="0" fontId="44" fillId="0" borderId="0" xfId="0" applyFont="1" applyFill="1" applyAlignment="1">
      <alignment vertical="center"/>
    </xf>
    <xf numFmtId="0" fontId="20" fillId="0" borderId="26" xfId="0" applyNumberFormat="1" applyFont="1" applyFill="1" applyBorder="1" applyAlignment="1" applyProtection="1">
      <alignment horizontal="left" vertical="center"/>
    </xf>
    <xf numFmtId="3" fontId="32" fillId="0" borderId="24" xfId="0" applyNumberFormat="1" applyFont="1" applyFill="1" applyBorder="1" applyAlignment="1" applyProtection="1">
      <alignment horizontal="right" vertical="center"/>
    </xf>
    <xf numFmtId="183" fontId="29" fillId="0" borderId="14" xfId="30" applyNumberFormat="1" applyFont="1" applyFill="1" applyBorder="1" applyAlignment="1">
      <alignment horizontal="right" vertical="center"/>
    </xf>
    <xf numFmtId="183" fontId="9" fillId="0" borderId="14" xfId="29" applyNumberFormat="1" applyFill="1" applyBorder="1" applyAlignment="1">
      <alignment horizontal="right" vertical="center"/>
    </xf>
    <xf numFmtId="183" fontId="29" fillId="0" borderId="14" xfId="29" applyNumberFormat="1" applyFont="1" applyFill="1" applyBorder="1" applyAlignment="1">
      <alignment horizontal="right" vertical="center"/>
    </xf>
    <xf numFmtId="183" fontId="27" fillId="0" borderId="14" xfId="29" applyNumberFormat="1" applyFont="1" applyFill="1" applyBorder="1" applyAlignment="1">
      <alignment horizontal="right" vertical="center"/>
    </xf>
    <xf numFmtId="183" fontId="9" fillId="0" borderId="16" xfId="29" applyNumberFormat="1" applyFill="1" applyBorder="1" applyAlignment="1">
      <alignment horizontal="right" vertical="center"/>
    </xf>
    <xf numFmtId="0" fontId="4" fillId="0" borderId="28" xfId="13" applyFont="1" applyFill="1" applyBorder="1" applyAlignment="1">
      <alignment horizontal="left" vertical="center"/>
    </xf>
    <xf numFmtId="0" fontId="4" fillId="0" borderId="28" xfId="13" applyFont="1" applyFill="1" applyBorder="1" applyAlignment="1">
      <alignment horizontal="center" vertical="center"/>
    </xf>
    <xf numFmtId="0" fontId="33" fillId="0" borderId="14" xfId="0" applyFont="1" applyBorder="1" applyAlignment="1">
      <alignment vertical="center"/>
    </xf>
    <xf numFmtId="182" fontId="33" fillId="2" borderId="14" xfId="30" applyNumberFormat="1" applyFont="1" applyFill="1" applyBorder="1" applyAlignment="1">
      <alignment horizontal="right" vertical="center"/>
    </xf>
    <xf numFmtId="49" fontId="66" fillId="0" borderId="14" xfId="0" applyNumberFormat="1" applyFont="1" applyBorder="1" applyAlignment="1">
      <alignment horizontal="left" vertical="center"/>
    </xf>
    <xf numFmtId="182" fontId="67" fillId="2" borderId="14" xfId="30" applyNumberFormat="1" applyFont="1" applyFill="1" applyBorder="1" applyAlignment="1">
      <alignment horizontal="right" vertical="center"/>
    </xf>
    <xf numFmtId="49" fontId="66" fillId="0" borderId="16" xfId="0" applyNumberFormat="1" applyFont="1" applyBorder="1" applyAlignment="1">
      <alignment horizontal="left" vertical="center"/>
    </xf>
    <xf numFmtId="182" fontId="67" fillId="2" borderId="16" xfId="30" applyNumberFormat="1" applyFont="1" applyFill="1" applyBorder="1" applyAlignment="1">
      <alignment horizontal="right" vertical="center"/>
    </xf>
    <xf numFmtId="178" fontId="2" fillId="0" borderId="0" xfId="1" applyNumberFormat="1" applyFill="1" applyAlignment="1" applyProtection="1">
      <alignment vertical="center"/>
      <protection locked="0"/>
    </xf>
    <xf numFmtId="0" fontId="20" fillId="0" borderId="24" xfId="0" applyFont="1" applyFill="1" applyBorder="1" applyAlignment="1" applyProtection="1">
      <alignment horizontal="right" vertical="center"/>
    </xf>
    <xf numFmtId="176" fontId="77" fillId="2" borderId="25" xfId="17" applyNumberFormat="1" applyFont="1" applyFill="1" applyBorder="1" applyAlignment="1">
      <alignment horizontal="center" vertical="center" wrapText="1"/>
    </xf>
    <xf numFmtId="49" fontId="43" fillId="0" borderId="31" xfId="0" applyNumberFormat="1" applyFont="1" applyFill="1" applyBorder="1" applyAlignment="1" applyProtection="1">
      <alignment vertical="center"/>
    </xf>
    <xf numFmtId="49" fontId="43" fillId="0" borderId="33" xfId="0" applyNumberFormat="1" applyFont="1" applyFill="1" applyBorder="1" applyAlignment="1" applyProtection="1">
      <alignment vertical="center"/>
    </xf>
    <xf numFmtId="0" fontId="4" fillId="0" borderId="19" xfId="1" applyFont="1" applyFill="1" applyBorder="1" applyAlignment="1" applyProtection="1">
      <alignment horizontal="center" vertical="center" wrapText="1"/>
      <protection locked="0"/>
    </xf>
    <xf numFmtId="183" fontId="23" fillId="0" borderId="15" xfId="1" applyNumberFormat="1" applyFont="1" applyFill="1" applyBorder="1" applyAlignment="1" applyProtection="1">
      <alignment horizontal="right" vertical="center" wrapText="1"/>
      <protection locked="0"/>
    </xf>
    <xf numFmtId="183" fontId="29" fillId="0" borderId="15" xfId="29" applyNumberFormat="1" applyFont="1" applyFill="1" applyBorder="1" applyAlignment="1">
      <alignment horizontal="right" vertical="center"/>
    </xf>
    <xf numFmtId="183" fontId="27" fillId="0" borderId="15" xfId="29" applyNumberFormat="1" applyFont="1" applyFill="1" applyBorder="1" applyAlignment="1">
      <alignment horizontal="right" vertical="center"/>
    </xf>
    <xf numFmtId="183" fontId="9" fillId="0" borderId="15" xfId="29" applyNumberFormat="1" applyFill="1" applyBorder="1" applyAlignment="1">
      <alignment horizontal="right" vertical="center"/>
    </xf>
    <xf numFmtId="183" fontId="27" fillId="0" borderId="11" xfId="29" applyNumberFormat="1" applyFont="1" applyFill="1" applyBorder="1" applyAlignment="1">
      <alignment horizontal="right" vertical="center"/>
    </xf>
    <xf numFmtId="182" fontId="9" fillId="0" borderId="0" xfId="4" applyNumberFormat="1" applyFill="1">
      <alignment vertical="center"/>
    </xf>
    <xf numFmtId="183" fontId="18" fillId="2" borderId="14" xfId="4" applyNumberFormat="1" applyFont="1" applyFill="1" applyBorder="1" applyAlignment="1">
      <alignment horizontal="right" vertical="center"/>
    </xf>
    <xf numFmtId="183" fontId="18" fillId="2" borderId="15" xfId="4" applyNumberFormat="1" applyFont="1" applyFill="1" applyBorder="1" applyAlignment="1">
      <alignment horizontal="right" vertical="center"/>
    </xf>
    <xf numFmtId="0" fontId="18" fillId="2" borderId="16" xfId="4" applyFont="1" applyFill="1" applyBorder="1">
      <alignment vertical="center"/>
    </xf>
    <xf numFmtId="183" fontId="18" fillId="2" borderId="16" xfId="4" applyNumberFormat="1" applyFont="1" applyFill="1" applyBorder="1" applyAlignment="1">
      <alignment horizontal="right" vertical="center"/>
    </xf>
    <xf numFmtId="183" fontId="18" fillId="2" borderId="11" xfId="4" applyNumberFormat="1" applyFont="1" applyFill="1" applyBorder="1" applyAlignment="1">
      <alignment horizontal="right" vertical="center"/>
    </xf>
    <xf numFmtId="183" fontId="18" fillId="2" borderId="14" xfId="4" applyNumberFormat="1" applyFont="1" applyFill="1" applyBorder="1">
      <alignment vertical="center"/>
    </xf>
    <xf numFmtId="183" fontId="22" fillId="2" borderId="14" xfId="1" applyNumberFormat="1" applyFont="1" applyFill="1" applyBorder="1" applyAlignment="1" applyProtection="1">
      <alignment horizontal="right" vertical="center" wrapText="1"/>
      <protection locked="0"/>
    </xf>
    <xf numFmtId="183" fontId="22" fillId="2" borderId="14" xfId="71" applyNumberFormat="1" applyFont="1" applyFill="1" applyBorder="1" applyAlignment="1" applyProtection="1">
      <alignment horizontal="right" vertical="center" wrapText="1"/>
      <protection locked="0"/>
    </xf>
    <xf numFmtId="183" fontId="18" fillId="2" borderId="16" xfId="4" applyNumberFormat="1" applyFont="1" applyFill="1" applyBorder="1">
      <alignment vertical="center"/>
    </xf>
    <xf numFmtId="183" fontId="22" fillId="2" borderId="16" xfId="1" applyNumberFormat="1" applyFont="1" applyFill="1" applyBorder="1" applyAlignment="1" applyProtection="1">
      <alignment horizontal="right" vertical="center" wrapText="1"/>
      <protection locked="0"/>
    </xf>
    <xf numFmtId="183" fontId="79" fillId="2" borderId="14" xfId="4" applyNumberFormat="1" applyFont="1" applyFill="1" applyBorder="1">
      <alignment vertical="center"/>
    </xf>
    <xf numFmtId="183" fontId="69" fillId="2" borderId="14" xfId="1" applyNumberFormat="1" applyFont="1" applyFill="1" applyBorder="1" applyAlignment="1" applyProtection="1">
      <alignment horizontal="right" vertical="center" wrapText="1"/>
      <protection locked="0"/>
    </xf>
    <xf numFmtId="183" fontId="69" fillId="2" borderId="14" xfId="71" applyNumberFormat="1" applyFont="1" applyFill="1" applyBorder="1" applyAlignment="1" applyProtection="1">
      <alignment horizontal="right" vertical="center" wrapText="1"/>
      <protection locked="0"/>
    </xf>
    <xf numFmtId="183" fontId="79" fillId="2" borderId="14" xfId="4" applyNumberFormat="1" applyFont="1" applyFill="1" applyBorder="1" applyAlignment="1">
      <alignment horizontal="right" vertical="center"/>
    </xf>
    <xf numFmtId="183" fontId="69" fillId="2" borderId="15" xfId="1" applyNumberFormat="1" applyFont="1" applyFill="1" applyBorder="1" applyAlignment="1" applyProtection="1">
      <alignment horizontal="right" vertical="center" wrapText="1"/>
      <protection locked="0"/>
    </xf>
    <xf numFmtId="183" fontId="79" fillId="2" borderId="15" xfId="4" applyNumberFormat="1" applyFont="1" applyFill="1" applyBorder="1" applyAlignment="1">
      <alignment horizontal="right" vertical="center"/>
    </xf>
    <xf numFmtId="183" fontId="18" fillId="2" borderId="14" xfId="4" applyNumberFormat="1" applyFont="1" applyFill="1" applyBorder="1" applyAlignment="1">
      <alignment vertical="center"/>
    </xf>
    <xf numFmtId="183" fontId="22" fillId="2" borderId="14" xfId="9" applyNumberFormat="1" applyFont="1" applyFill="1" applyBorder="1" applyAlignment="1">
      <alignment horizontal="right" vertical="center"/>
    </xf>
    <xf numFmtId="183" fontId="22" fillId="2" borderId="14" xfId="9" applyNumberFormat="1" applyFont="1" applyFill="1" applyBorder="1" applyAlignment="1">
      <alignment horizontal="right"/>
    </xf>
    <xf numFmtId="182" fontId="80" fillId="2" borderId="14" xfId="30" applyNumberFormat="1" applyFont="1" applyFill="1" applyBorder="1">
      <alignment vertical="center"/>
    </xf>
    <xf numFmtId="0" fontId="22" fillId="2" borderId="14" xfId="9" applyFont="1" applyFill="1" applyBorder="1" applyAlignment="1">
      <alignment horizontal="center" vertical="center"/>
    </xf>
    <xf numFmtId="183" fontId="22" fillId="2" borderId="15" xfId="9" applyNumberFormat="1" applyFont="1" applyFill="1" applyBorder="1" applyAlignment="1">
      <alignment horizontal="right" vertical="center"/>
    </xf>
    <xf numFmtId="0" fontId="22" fillId="2" borderId="14" xfId="9" applyFont="1" applyFill="1" applyBorder="1" applyAlignment="1">
      <alignment horizontal="left" vertical="center"/>
    </xf>
    <xf numFmtId="182" fontId="81" fillId="2" borderId="14" xfId="30" applyNumberFormat="1" applyFont="1" applyFill="1" applyBorder="1">
      <alignment vertical="center"/>
    </xf>
    <xf numFmtId="183" fontId="22" fillId="2" borderId="14" xfId="9" applyNumberFormat="1" applyFont="1" applyFill="1" applyBorder="1"/>
    <xf numFmtId="0" fontId="81" fillId="2" borderId="14" xfId="17" applyFont="1" applyFill="1" applyBorder="1">
      <alignment vertical="center"/>
    </xf>
    <xf numFmtId="3" fontId="22" fillId="2" borderId="14" xfId="0" applyNumberFormat="1" applyFont="1" applyFill="1" applyBorder="1" applyAlignment="1" applyProtection="1">
      <alignment vertical="center"/>
    </xf>
    <xf numFmtId="0" fontId="22" fillId="2" borderId="14" xfId="0" applyFont="1" applyFill="1" applyBorder="1" applyAlignment="1">
      <alignment horizontal="left" vertical="center"/>
    </xf>
    <xf numFmtId="0" fontId="81" fillId="2" borderId="14" xfId="17" applyFont="1" applyFill="1" applyBorder="1" applyAlignment="1">
      <alignment vertical="center" wrapText="1"/>
    </xf>
    <xf numFmtId="0" fontId="22" fillId="2" borderId="16" xfId="9" applyFont="1" applyFill="1" applyBorder="1"/>
    <xf numFmtId="183" fontId="22" fillId="2" borderId="16" xfId="9" applyNumberFormat="1" applyFont="1" applyFill="1" applyBorder="1"/>
    <xf numFmtId="0" fontId="22" fillId="2" borderId="16" xfId="0" applyFont="1" applyFill="1" applyBorder="1" applyAlignment="1">
      <alignment horizontal="left" vertical="center"/>
    </xf>
    <xf numFmtId="183" fontId="69" fillId="2" borderId="14" xfId="9" applyNumberFormat="1" applyFont="1" applyFill="1" applyBorder="1" applyAlignment="1">
      <alignment horizontal="right" vertical="center"/>
    </xf>
    <xf numFmtId="183" fontId="69" fillId="2" borderId="15" xfId="9" applyNumberFormat="1" applyFont="1" applyFill="1" applyBorder="1" applyAlignment="1">
      <alignment horizontal="right" vertical="center"/>
    </xf>
    <xf numFmtId="183" fontId="22" fillId="2" borderId="15" xfId="9" applyNumberFormat="1" applyFont="1" applyFill="1" applyBorder="1" applyAlignment="1">
      <alignment vertical="center"/>
    </xf>
    <xf numFmtId="183" fontId="22" fillId="2" borderId="11" xfId="9" applyNumberFormat="1" applyFont="1" applyFill="1" applyBorder="1" applyAlignment="1">
      <alignment vertical="center"/>
    </xf>
    <xf numFmtId="41" fontId="43" fillId="0" borderId="14" xfId="0" applyNumberFormat="1" applyFont="1" applyFill="1" applyBorder="1" applyAlignment="1" applyProtection="1">
      <alignment vertical="center"/>
    </xf>
    <xf numFmtId="41" fontId="43" fillId="0" borderId="32" xfId="0" applyNumberFormat="1" applyFont="1" applyFill="1" applyBorder="1" applyAlignment="1" applyProtection="1">
      <alignment vertical="center"/>
    </xf>
    <xf numFmtId="41" fontId="45" fillId="0" borderId="14" xfId="17" applyNumberFormat="1" applyFont="1" applyFill="1" applyBorder="1" applyAlignment="1">
      <alignment vertical="center"/>
    </xf>
    <xf numFmtId="41" fontId="45" fillId="0" borderId="14" xfId="29" applyNumberFormat="1" applyFont="1" applyFill="1" applyBorder="1" applyAlignment="1">
      <alignment vertical="center"/>
    </xf>
    <xf numFmtId="41" fontId="43" fillId="0" borderId="34" xfId="0" applyNumberFormat="1" applyFont="1" applyFill="1" applyBorder="1" applyAlignment="1" applyProtection="1">
      <alignment vertical="center"/>
    </xf>
    <xf numFmtId="41" fontId="45" fillId="0" borderId="34" xfId="17" applyNumberFormat="1" applyFont="1" applyFill="1" applyBorder="1" applyAlignment="1">
      <alignment vertical="center"/>
    </xf>
    <xf numFmtId="41" fontId="43" fillId="0" borderId="35" xfId="0" applyNumberFormat="1" applyFont="1" applyFill="1" applyBorder="1" applyAlignment="1" applyProtection="1">
      <alignment vertical="center"/>
    </xf>
    <xf numFmtId="43" fontId="9" fillId="0" borderId="0" xfId="29" applyNumberFormat="1" applyFill="1">
      <alignment vertical="center"/>
    </xf>
    <xf numFmtId="0" fontId="83" fillId="0" borderId="0" xfId="1" applyFont="1" applyFill="1" applyAlignment="1" applyProtection="1">
      <alignment vertical="center"/>
      <protection locked="0"/>
    </xf>
    <xf numFmtId="49" fontId="82" fillId="0" borderId="31" xfId="0" applyNumberFormat="1" applyFont="1" applyFill="1" applyBorder="1" applyAlignment="1" applyProtection="1">
      <alignment horizontal="center" vertical="center"/>
    </xf>
    <xf numFmtId="41" fontId="82" fillId="0" borderId="14" xfId="0" applyNumberFormat="1" applyFont="1" applyFill="1" applyBorder="1" applyAlignment="1" applyProtection="1">
      <alignment horizontal="right" vertical="center"/>
    </xf>
    <xf numFmtId="41" fontId="82" fillId="0" borderId="32" xfId="0" applyNumberFormat="1" applyFont="1" applyFill="1" applyBorder="1" applyAlignment="1" applyProtection="1">
      <alignment horizontal="right" vertical="center"/>
    </xf>
    <xf numFmtId="0" fontId="18" fillId="0" borderId="16" xfId="4" applyFont="1" applyFill="1" applyBorder="1">
      <alignment vertical="center"/>
    </xf>
    <xf numFmtId="0" fontId="9" fillId="0" borderId="0" xfId="4" applyNumberFormat="1" applyFill="1">
      <alignment vertical="center"/>
    </xf>
    <xf numFmtId="0" fontId="38" fillId="0" borderId="0" xfId="4" applyFont="1" applyFill="1" applyAlignment="1">
      <alignment horizontal="left" vertical="center"/>
    </xf>
    <xf numFmtId="0" fontId="37" fillId="0" borderId="0" xfId="4" applyFont="1" applyFill="1" applyAlignment="1">
      <alignment horizontal="center" vertical="center"/>
    </xf>
    <xf numFmtId="0" fontId="26" fillId="0" borderId="0" xfId="17" applyFill="1" applyBorder="1" applyAlignment="1">
      <alignment horizontal="right" vertical="center"/>
    </xf>
    <xf numFmtId="0" fontId="67" fillId="0" borderId="0" xfId="17" applyFont="1" applyFill="1" applyBorder="1" applyAlignment="1">
      <alignment horizontal="left" vertical="center" wrapText="1"/>
    </xf>
    <xf numFmtId="182" fontId="27" fillId="10" borderId="14" xfId="30" applyNumberFormat="1" applyFont="1" applyFill="1" applyBorder="1">
      <alignment vertical="center"/>
    </xf>
    <xf numFmtId="0" fontId="27" fillId="10" borderId="14" xfId="17" applyFont="1" applyFill="1" applyBorder="1">
      <alignment vertical="center"/>
    </xf>
    <xf numFmtId="0" fontId="9" fillId="0" borderId="0" xfId="4" applyFill="1" applyAlignment="1">
      <alignment vertical="center" wrapText="1"/>
    </xf>
    <xf numFmtId="182" fontId="27" fillId="11" borderId="14" xfId="30" applyNumberFormat="1" applyFont="1" applyFill="1" applyBorder="1">
      <alignment vertical="center"/>
    </xf>
    <xf numFmtId="0" fontId="27" fillId="11" borderId="14" xfId="17" applyFont="1" applyFill="1" applyBorder="1">
      <alignment vertical="center"/>
    </xf>
    <xf numFmtId="182" fontId="78" fillId="11" borderId="14" xfId="30" applyNumberFormat="1" applyFont="1" applyFill="1" applyBorder="1">
      <alignment vertical="center"/>
    </xf>
    <xf numFmtId="0" fontId="18" fillId="11" borderId="14" xfId="4" applyFont="1" applyFill="1" applyBorder="1">
      <alignment vertical="center"/>
    </xf>
    <xf numFmtId="182" fontId="27" fillId="12" borderId="14" xfId="30" applyNumberFormat="1" applyFont="1" applyFill="1" applyBorder="1">
      <alignment vertical="center"/>
    </xf>
    <xf numFmtId="182" fontId="78" fillId="12" borderId="14" xfId="30" applyNumberFormat="1" applyFont="1" applyFill="1" applyBorder="1">
      <alignment vertical="center"/>
    </xf>
    <xf numFmtId="179" fontId="27" fillId="12" borderId="14" xfId="30" applyNumberFormat="1" applyFont="1" applyFill="1" applyBorder="1">
      <alignment vertical="center"/>
    </xf>
    <xf numFmtId="0" fontId="18" fillId="12" borderId="14" xfId="4" applyFont="1" applyFill="1" applyBorder="1" applyAlignment="1">
      <alignment vertical="center"/>
    </xf>
    <xf numFmtId="176" fontId="27" fillId="12" borderId="14" xfId="29" applyNumberFormat="1" applyFont="1" applyFill="1" applyBorder="1" applyAlignment="1">
      <alignment horizontal="right" vertical="center"/>
    </xf>
    <xf numFmtId="0" fontId="18" fillId="12" borderId="14" xfId="4" applyFont="1" applyFill="1" applyBorder="1">
      <alignment vertical="center"/>
    </xf>
    <xf numFmtId="176" fontId="27" fillId="13" borderId="14" xfId="29" applyNumberFormat="1" applyFont="1" applyFill="1" applyBorder="1" applyAlignment="1">
      <alignment horizontal="right" vertical="center"/>
    </xf>
    <xf numFmtId="0" fontId="9" fillId="0" borderId="0" xfId="29" applyFill="1" applyAlignment="1">
      <alignment horizontal="center" vertical="center" wrapText="1"/>
    </xf>
    <xf numFmtId="182" fontId="9" fillId="0" borderId="0" xfId="29" applyNumberFormat="1" applyFill="1">
      <alignment vertical="center"/>
    </xf>
    <xf numFmtId="176" fontId="4" fillId="0" borderId="0" xfId="1" applyNumberFormat="1" applyFont="1" applyFill="1" applyBorder="1" applyAlignment="1" applyProtection="1">
      <alignment horizontal="center" vertical="center" wrapText="1"/>
      <protection locked="0"/>
    </xf>
    <xf numFmtId="3" fontId="20" fillId="0" borderId="0" xfId="0" applyNumberFormat="1" applyFont="1" applyFill="1" applyBorder="1" applyAlignment="1" applyProtection="1">
      <alignment horizontal="right" vertical="center"/>
    </xf>
    <xf numFmtId="0" fontId="20" fillId="0" borderId="0" xfId="0" applyFont="1" applyFill="1" applyBorder="1" applyAlignment="1" applyProtection="1">
      <alignment horizontal="right" vertical="center"/>
    </xf>
    <xf numFmtId="0" fontId="6" fillId="0" borderId="0" xfId="17" applyFont="1" applyFill="1" applyBorder="1" applyAlignment="1">
      <alignment vertical="center"/>
    </xf>
    <xf numFmtId="0" fontId="31" fillId="0" borderId="0" xfId="17" applyFont="1" applyFill="1" applyBorder="1" applyAlignment="1">
      <alignment vertical="center"/>
    </xf>
    <xf numFmtId="0" fontId="6" fillId="0" borderId="0" xfId="0" applyFont="1" applyFill="1" applyBorder="1" applyAlignment="1">
      <alignment horizontal="center" vertical="center"/>
    </xf>
    <xf numFmtId="183" fontId="9" fillId="0" borderId="0" xfId="4" applyNumberFormat="1" applyFill="1">
      <alignment vertical="center"/>
    </xf>
    <xf numFmtId="0" fontId="38" fillId="0" borderId="0" xfId="4" applyNumberFormat="1" applyFont="1" applyFill="1" applyAlignment="1">
      <alignment horizontal="left" vertical="center"/>
    </xf>
    <xf numFmtId="0" fontId="39" fillId="0" borderId="0" xfId="4" applyNumberFormat="1" applyFont="1" applyFill="1" applyAlignment="1">
      <alignment horizontal="center" vertical="center"/>
    </xf>
    <xf numFmtId="0" fontId="27" fillId="2" borderId="0" xfId="29" applyNumberFormat="1" applyFont="1" applyFill="1" applyBorder="1" applyAlignment="1">
      <alignment horizontal="right" vertical="center"/>
    </xf>
    <xf numFmtId="0" fontId="4" fillId="2" borderId="0" xfId="1" applyNumberFormat="1" applyFont="1" applyFill="1" applyBorder="1" applyAlignment="1" applyProtection="1">
      <alignment horizontal="center" vertical="center" wrapText="1"/>
      <protection locked="0"/>
    </xf>
    <xf numFmtId="0" fontId="69" fillId="2" borderId="0" xfId="1" applyNumberFormat="1" applyFont="1" applyFill="1" applyBorder="1" applyAlignment="1" applyProtection="1">
      <alignment horizontal="right" vertical="center" wrapText="1"/>
      <protection locked="0"/>
    </xf>
    <xf numFmtId="0" fontId="79" fillId="2" borderId="0" xfId="71" applyNumberFormat="1" applyFont="1" applyFill="1" applyBorder="1" applyAlignment="1">
      <alignment horizontal="right" vertical="center"/>
    </xf>
    <xf numFmtId="0" fontId="18" fillId="2" borderId="0" xfId="71" applyNumberFormat="1" applyFont="1" applyFill="1" applyBorder="1" applyAlignment="1">
      <alignment horizontal="right" vertical="center"/>
    </xf>
    <xf numFmtId="0" fontId="79" fillId="2" borderId="0" xfId="4" applyNumberFormat="1" applyFont="1" applyFill="1" applyBorder="1" applyAlignment="1">
      <alignment horizontal="right" vertical="center"/>
    </xf>
    <xf numFmtId="0" fontId="18" fillId="2" borderId="0" xfId="4" applyNumberFormat="1" applyFont="1" applyFill="1" applyBorder="1" applyAlignment="1">
      <alignment horizontal="right" vertical="center"/>
    </xf>
    <xf numFmtId="0" fontId="18" fillId="2" borderId="0" xfId="4" applyNumberFormat="1" applyFont="1" applyFill="1" applyBorder="1" applyAlignment="1">
      <alignment horizontal="left" vertical="center" wrapText="1"/>
    </xf>
    <xf numFmtId="182" fontId="18" fillId="2" borderId="0" xfId="71" applyNumberFormat="1" applyFont="1" applyFill="1" applyBorder="1" applyAlignment="1">
      <alignment horizontal="right" vertical="center"/>
    </xf>
    <xf numFmtId="0" fontId="10" fillId="0" borderId="0" xfId="0" applyFont="1" applyFill="1" applyBorder="1" applyAlignment="1">
      <alignment horizontal="center" vertical="center"/>
    </xf>
    <xf numFmtId="0" fontId="6" fillId="10" borderId="0" xfId="0" applyFont="1" applyFill="1" applyBorder="1" applyAlignment="1">
      <alignment horizontal="center" vertical="center"/>
    </xf>
    <xf numFmtId="3" fontId="20" fillId="0" borderId="0" xfId="0" applyNumberFormat="1" applyFont="1" applyFill="1" applyBorder="1" applyAlignment="1" applyProtection="1">
      <alignment horizontal="center" vertical="center"/>
    </xf>
    <xf numFmtId="3" fontId="20" fillId="10" borderId="0" xfId="0" applyNumberFormat="1" applyFont="1" applyFill="1" applyBorder="1" applyAlignment="1" applyProtection="1">
      <alignment horizontal="center" vertical="center"/>
    </xf>
    <xf numFmtId="0" fontId="6" fillId="0" borderId="0" xfId="0" applyFont="1" applyFill="1" applyAlignment="1">
      <alignment horizontal="center" vertical="center"/>
    </xf>
    <xf numFmtId="182" fontId="18" fillId="10" borderId="0" xfId="71" applyNumberFormat="1" applyFont="1" applyFill="1" applyBorder="1" applyAlignment="1">
      <alignment horizontal="right" vertical="center"/>
    </xf>
    <xf numFmtId="0" fontId="18" fillId="0" borderId="0" xfId="71" applyNumberFormat="1" applyFont="1" applyFill="1" applyBorder="1" applyAlignment="1">
      <alignment horizontal="right" vertical="center"/>
    </xf>
    <xf numFmtId="0" fontId="73" fillId="0" borderId="0" xfId="69" applyFont="1" applyAlignment="1">
      <alignment horizontal="center" vertical="center" wrapText="1"/>
    </xf>
    <xf numFmtId="0" fontId="73" fillId="0" borderId="0" xfId="69" applyFont="1" applyAlignment="1">
      <alignment horizontal="center" vertical="center"/>
    </xf>
    <xf numFmtId="57" fontId="72" fillId="0" borderId="0" xfId="69" applyNumberFormat="1" applyFont="1" applyAlignment="1">
      <alignment horizontal="center" vertical="center"/>
    </xf>
    <xf numFmtId="0" fontId="72" fillId="0" borderId="0" xfId="69" applyFont="1" applyAlignment="1">
      <alignment horizontal="center" vertical="center"/>
    </xf>
    <xf numFmtId="0" fontId="39" fillId="0" borderId="0" xfId="4" applyFont="1" applyFill="1" applyAlignment="1">
      <alignment horizontal="center" vertical="center"/>
    </xf>
    <xf numFmtId="0" fontId="38" fillId="0" borderId="0" xfId="4" applyFont="1" applyFill="1" applyAlignment="1">
      <alignment horizontal="left" vertical="center"/>
    </xf>
    <xf numFmtId="0" fontId="18" fillId="2" borderId="1" xfId="4" applyFont="1" applyFill="1" applyBorder="1" applyAlignment="1">
      <alignment horizontal="left" vertical="center" wrapText="1"/>
    </xf>
    <xf numFmtId="0" fontId="37" fillId="0" borderId="0" xfId="4" applyFont="1" applyFill="1" applyAlignment="1">
      <alignment horizontal="center" vertical="center"/>
    </xf>
    <xf numFmtId="0" fontId="9" fillId="0" borderId="0" xfId="4" applyFill="1" applyBorder="1" applyAlignment="1">
      <alignment horizontal="right"/>
    </xf>
    <xf numFmtId="0" fontId="9" fillId="0" borderId="0" xfId="4" applyFill="1" applyBorder="1" applyAlignment="1">
      <alignment vertical="center" wrapText="1"/>
    </xf>
    <xf numFmtId="0" fontId="6" fillId="0" borderId="0" xfId="0" applyFont="1" applyFill="1" applyBorder="1" applyAlignment="1">
      <alignment horizontal="center" vertical="center"/>
    </xf>
    <xf numFmtId="0" fontId="37" fillId="2" borderId="0" xfId="4" applyFont="1" applyFill="1" applyAlignment="1">
      <alignment horizontal="center" vertical="center"/>
    </xf>
    <xf numFmtId="0" fontId="9" fillId="2" borderId="0" xfId="4" applyFill="1" applyBorder="1" applyAlignment="1">
      <alignment horizontal="center" vertical="center"/>
    </xf>
    <xf numFmtId="0" fontId="18" fillId="2" borderId="0" xfId="4" applyFont="1" applyFill="1" applyAlignment="1">
      <alignment horizontal="left" vertical="center" wrapText="1"/>
    </xf>
    <xf numFmtId="0" fontId="38" fillId="2" borderId="0" xfId="4" applyFont="1" applyFill="1" applyAlignment="1">
      <alignment horizontal="left" vertical="center"/>
    </xf>
    <xf numFmtId="0" fontId="63" fillId="0" borderId="0" xfId="4" applyFont="1" applyFill="1" applyAlignment="1">
      <alignment horizontal="left" vertical="center"/>
    </xf>
    <xf numFmtId="0" fontId="40" fillId="0" borderId="0" xfId="4" applyFont="1" applyFill="1" applyAlignment="1">
      <alignment horizontal="center" vertical="center"/>
    </xf>
    <xf numFmtId="0" fontId="18" fillId="2" borderId="0" xfId="24" applyFont="1" applyFill="1" applyAlignment="1">
      <alignment horizontal="left" vertical="center" wrapText="1"/>
    </xf>
    <xf numFmtId="0" fontId="18" fillId="2" borderId="0" xfId="24" applyFont="1" applyFill="1" applyBorder="1" applyAlignment="1">
      <alignment horizontal="right" vertical="center"/>
    </xf>
    <xf numFmtId="0" fontId="9" fillId="0" borderId="0" xfId="4" applyBorder="1" applyAlignment="1">
      <alignment horizontal="right" vertical="center"/>
    </xf>
    <xf numFmtId="0" fontId="18" fillId="0" borderId="0" xfId="29" applyFont="1" applyFill="1" applyBorder="1" applyAlignment="1">
      <alignment horizontal="left" vertical="center" wrapText="1"/>
    </xf>
    <xf numFmtId="0" fontId="26" fillId="0" borderId="0" xfId="17" applyFill="1" applyBorder="1" applyAlignment="1">
      <alignment horizontal="right" vertical="center"/>
    </xf>
    <xf numFmtId="0" fontId="67" fillId="0" borderId="0" xfId="17" applyFont="1" applyFill="1" applyBorder="1" applyAlignment="1">
      <alignment horizontal="left" vertical="center" wrapText="1"/>
    </xf>
    <xf numFmtId="0" fontId="20" fillId="0" borderId="0" xfId="17" applyFont="1" applyFill="1" applyAlignment="1">
      <alignment horizontal="left" vertical="center" wrapText="1"/>
    </xf>
    <xf numFmtId="0" fontId="9" fillId="0" borderId="0" xfId="17" applyFont="1" applyFill="1" applyAlignment="1">
      <alignment horizontal="left" vertical="center" wrapText="1"/>
    </xf>
    <xf numFmtId="0" fontId="77" fillId="2" borderId="29" xfId="17" applyFont="1" applyFill="1" applyBorder="1" applyAlignment="1">
      <alignment horizontal="center" vertical="center" wrapText="1"/>
    </xf>
    <xf numFmtId="0" fontId="77" fillId="2" borderId="30" xfId="17" applyFont="1" applyFill="1" applyBorder="1" applyAlignment="1">
      <alignment horizontal="center" vertical="center" wrapText="1"/>
    </xf>
    <xf numFmtId="176" fontId="77" fillId="2" borderId="18" xfId="17" applyNumberFormat="1" applyFont="1" applyFill="1" applyBorder="1" applyAlignment="1">
      <alignment horizontal="center" vertical="center" wrapText="1"/>
    </xf>
    <xf numFmtId="176" fontId="77" fillId="2" borderId="21" xfId="17" applyNumberFormat="1" applyFont="1" applyFill="1" applyBorder="1" applyAlignment="1">
      <alignment horizontal="center" vertical="center" wrapText="1"/>
    </xf>
    <xf numFmtId="0" fontId="26" fillId="2" borderId="0" xfId="17" applyFill="1" applyBorder="1" applyAlignment="1">
      <alignment horizontal="center" vertical="center"/>
    </xf>
    <xf numFmtId="0" fontId="70" fillId="0" borderId="0" xfId="17" applyFont="1" applyFill="1" applyBorder="1" applyAlignment="1">
      <alignment horizontal="center" vertical="center"/>
    </xf>
    <xf numFmtId="0" fontId="9" fillId="0" borderId="0" xfId="27" applyFill="1" applyAlignment="1">
      <alignment horizontal="left" vertical="center" wrapText="1"/>
    </xf>
    <xf numFmtId="0" fontId="9" fillId="0" borderId="0" xfId="4" applyFill="1" applyBorder="1" applyAlignment="1">
      <alignment horizontal="center" vertical="center"/>
    </xf>
    <xf numFmtId="0" fontId="18" fillId="2" borderId="0" xfId="27" applyFont="1" applyFill="1" applyAlignment="1">
      <alignment horizontal="left" vertical="center" wrapText="1"/>
    </xf>
  </cellXfs>
  <cellStyles count="73">
    <cellStyle name="3232" xfId="72"/>
    <cellStyle name="百分比" xfId="71" builtinId="5"/>
    <cellStyle name="百分比 2" xfId="32"/>
    <cellStyle name="标题 1 2" xfId="45"/>
    <cellStyle name="标题 2 2" xfId="46"/>
    <cellStyle name="标题 3 2" xfId="47"/>
    <cellStyle name="标题 4 2" xfId="48"/>
    <cellStyle name="标题 5" xfId="44"/>
    <cellStyle name="差 2" xfId="49"/>
    <cellStyle name="常规" xfId="0" builtinId="0"/>
    <cellStyle name="常规 10" xfId="8"/>
    <cellStyle name="常规 10 2" xfId="63"/>
    <cellStyle name="常规 2" xfId="4"/>
    <cellStyle name="常规 2 2" xfId="14"/>
    <cellStyle name="常规 2 2 2" xfId="23"/>
    <cellStyle name="常规 2 2 3" xfId="24"/>
    <cellStyle name="常规 2 2 4" xfId="70"/>
    <cellStyle name="常规 2 3" xfId="17"/>
    <cellStyle name="常规 2 3 2" xfId="29"/>
    <cellStyle name="常规 2 4" xfId="19"/>
    <cellStyle name="常规 2 5" xfId="28"/>
    <cellStyle name="常规 2 6" xfId="31"/>
    <cellStyle name="常规 2 6 2" xfId="33"/>
    <cellStyle name="常规 2 7" xfId="34"/>
    <cellStyle name="常规 2 8" xfId="61"/>
    <cellStyle name="常规 2 9" xfId="66"/>
    <cellStyle name="常规 3" xfId="9"/>
    <cellStyle name="常规 3 2" xfId="7"/>
    <cellStyle name="常规 3 2 2" xfId="62"/>
    <cellStyle name="常规 3 3" xfId="25"/>
    <cellStyle name="常规 3 4" xfId="27"/>
    <cellStyle name="常规 3 5" xfId="68"/>
    <cellStyle name="常规 3 6" xfId="69"/>
    <cellStyle name="常规 4" xfId="13"/>
    <cellStyle name="常规 4 2" xfId="18"/>
    <cellStyle name="常规 4 2 2" xfId="22"/>
    <cellStyle name="常规 4 2 3" xfId="64"/>
    <cellStyle name="常规 4 3" xfId="21"/>
    <cellStyle name="常规 46" xfId="43"/>
    <cellStyle name="常规 5" xfId="20"/>
    <cellStyle name="常规 6" xfId="35"/>
    <cellStyle name="常规 6 2" xfId="67"/>
    <cellStyle name="常规 7" xfId="65"/>
    <cellStyle name="常规 9" xfId="2"/>
    <cellStyle name="常规_2007人代会数据 2" xfId="1"/>
    <cellStyle name="好 2" xfId="50"/>
    <cellStyle name="汇总 2" xfId="51"/>
    <cellStyle name="计算 2" xfId="52"/>
    <cellStyle name="检查单元格 2" xfId="53"/>
    <cellStyle name="解释性文本 2" xfId="54"/>
    <cellStyle name="警告文本 2" xfId="55"/>
    <cellStyle name="链接单元格 2" xfId="56"/>
    <cellStyle name="千位分隔" xfId="30" builtinId="3"/>
    <cellStyle name="千位分隔 2" xfId="5"/>
    <cellStyle name="千位分隔 2 2" xfId="36"/>
    <cellStyle name="千位分隔 2 3" xfId="37"/>
    <cellStyle name="千位分隔 2 3 2 2 2" xfId="3"/>
    <cellStyle name="千位分隔 2 3 2 2 2 2" xfId="6"/>
    <cellStyle name="千位分隔 2 3 2 2 2 3" xfId="11"/>
    <cellStyle name="千位分隔 2 4 2" xfId="12"/>
    <cellStyle name="千位分隔[0] 2" xfId="10"/>
    <cellStyle name="千位分隔[0] 3" xfId="15"/>
    <cellStyle name="千位分隔[0] 3 2" xfId="26"/>
    <cellStyle name="千位分隔[0] 4" xfId="38"/>
    <cellStyle name="千位分隔[0] 5" xfId="39"/>
    <cellStyle name="千位分隔[0] 6" xfId="40"/>
    <cellStyle name="千位分隔[0] 6 2" xfId="41"/>
    <cellStyle name="千位分隔[0] 7" xfId="42"/>
    <cellStyle name="适中 2" xfId="57"/>
    <cellStyle name="输出 2" xfId="58"/>
    <cellStyle name="输入 2" xfId="59"/>
    <cellStyle name="样式 1" xfId="16"/>
    <cellStyle name="注释 2" xfId="6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3"/>
  <sheetViews>
    <sheetView workbookViewId="0">
      <selection activeCell="F22" sqref="F22"/>
    </sheetView>
  </sheetViews>
  <sheetFormatPr defaultColWidth="10" defaultRowHeight="13.5"/>
  <cols>
    <col min="1" max="16384" width="10" style="68"/>
  </cols>
  <sheetData>
    <row r="1" spans="1:9" ht="18.75">
      <c r="A1" s="69"/>
    </row>
    <row r="11" spans="1:9" ht="87.75" customHeight="1">
      <c r="A11" s="361" t="s">
        <v>366</v>
      </c>
      <c r="B11" s="362"/>
      <c r="C11" s="362"/>
      <c r="D11" s="362"/>
      <c r="E11" s="362"/>
      <c r="F11" s="362"/>
      <c r="G11" s="362"/>
      <c r="H11" s="362"/>
      <c r="I11" s="362"/>
    </row>
    <row r="43" spans="1:9" ht="30" customHeight="1">
      <c r="A43" s="363">
        <v>44562</v>
      </c>
      <c r="B43" s="364"/>
      <c r="C43" s="364"/>
      <c r="D43" s="364"/>
      <c r="E43" s="364"/>
      <c r="F43" s="364"/>
      <c r="G43" s="364"/>
      <c r="H43" s="364"/>
      <c r="I43" s="364"/>
    </row>
  </sheetData>
  <mergeCells count="2">
    <mergeCell ref="A11:I11"/>
    <mergeCell ref="A43:I43"/>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sheetPr codeName="Sheet14">
    <tabColor rgb="FFFFFF00"/>
  </sheetPr>
  <dimension ref="A1:G32"/>
  <sheetViews>
    <sheetView showZeros="0" zoomScale="115" zoomScaleNormal="115" workbookViewId="0">
      <selection activeCell="E7" sqref="E7"/>
    </sheetView>
  </sheetViews>
  <sheetFormatPr defaultColWidth="9" defaultRowHeight="12.75"/>
  <cols>
    <col min="1" max="1" width="37" style="4" customWidth="1"/>
    <col min="2" max="4" width="18.125" style="3" customWidth="1"/>
    <col min="5" max="5" width="16.5" style="4" customWidth="1"/>
    <col min="6" max="16384" width="9" style="4"/>
  </cols>
  <sheetData>
    <row r="1" spans="1:4" ht="20.25" customHeight="1">
      <c r="A1" s="366" t="s">
        <v>240</v>
      </c>
      <c r="B1" s="366"/>
      <c r="C1" s="366"/>
      <c r="D1" s="366"/>
    </row>
    <row r="2" spans="1:4" ht="29.25" customHeight="1">
      <c r="A2" s="368" t="s">
        <v>400</v>
      </c>
      <c r="B2" s="368"/>
      <c r="C2" s="368"/>
      <c r="D2" s="368"/>
    </row>
    <row r="3" spans="1:4" ht="18" customHeight="1">
      <c r="A3" s="391" t="s">
        <v>228</v>
      </c>
      <c r="B3" s="391"/>
      <c r="C3" s="391"/>
      <c r="D3" s="391"/>
    </row>
    <row r="4" spans="1:4" ht="21" customHeight="1" thickBot="1">
      <c r="A4" s="390"/>
      <c r="B4" s="390"/>
      <c r="C4" s="390"/>
      <c r="D4" s="57" t="s">
        <v>52</v>
      </c>
    </row>
    <row r="5" spans="1:4" s="5" customFormat="1" ht="24" customHeight="1">
      <c r="A5" s="386" t="s">
        <v>33</v>
      </c>
      <c r="B5" s="388" t="s">
        <v>234</v>
      </c>
      <c r="C5" s="388"/>
      <c r="D5" s="389"/>
    </row>
    <row r="6" spans="1:4" s="5" customFormat="1" ht="24" customHeight="1">
      <c r="A6" s="387"/>
      <c r="B6" s="150" t="s">
        <v>51</v>
      </c>
      <c r="C6" s="150" t="s">
        <v>50</v>
      </c>
      <c r="D6" s="256" t="s">
        <v>49</v>
      </c>
    </row>
    <row r="7" spans="1:4" s="310" customFormat="1" ht="20.100000000000001" customHeight="1">
      <c r="A7" s="311" t="s">
        <v>365</v>
      </c>
      <c r="B7" s="312">
        <f>C7+D7</f>
        <v>3769</v>
      </c>
      <c r="C7" s="312">
        <f>SUM(C8:C31)</f>
        <v>2740</v>
      </c>
      <c r="D7" s="313">
        <f>SUM(D8:D31)</f>
        <v>1029</v>
      </c>
    </row>
    <row r="8" spans="1:4" ht="20.100000000000001" customHeight="1">
      <c r="A8" s="257" t="s">
        <v>87</v>
      </c>
      <c r="B8" s="302">
        <f>C8+D8</f>
        <v>999</v>
      </c>
      <c r="C8" s="302">
        <v>875</v>
      </c>
      <c r="D8" s="303">
        <v>124</v>
      </c>
    </row>
    <row r="9" spans="1:4" ht="20.100000000000001" customHeight="1">
      <c r="A9" s="257" t="s">
        <v>88</v>
      </c>
      <c r="B9" s="302"/>
      <c r="C9" s="302"/>
      <c r="D9" s="303"/>
    </row>
    <row r="10" spans="1:4" ht="20.100000000000001" customHeight="1">
      <c r="A10" s="257" t="s">
        <v>89</v>
      </c>
      <c r="B10" s="302"/>
      <c r="C10" s="302"/>
      <c r="D10" s="303"/>
    </row>
    <row r="11" spans="1:4" ht="20.100000000000001" customHeight="1">
      <c r="A11" s="257" t="s">
        <v>90</v>
      </c>
      <c r="B11" s="302"/>
      <c r="C11" s="302"/>
      <c r="D11" s="303"/>
    </row>
    <row r="12" spans="1:4" ht="20.100000000000001" customHeight="1">
      <c r="A12" s="257" t="s">
        <v>91</v>
      </c>
      <c r="B12" s="302"/>
      <c r="C12" s="302"/>
      <c r="D12" s="303"/>
    </row>
    <row r="13" spans="1:4" ht="20.100000000000001" customHeight="1">
      <c r="A13" s="257" t="s">
        <v>66</v>
      </c>
      <c r="B13" s="302"/>
      <c r="C13" s="302"/>
      <c r="D13" s="303"/>
    </row>
    <row r="14" spans="1:4" ht="20.100000000000001" customHeight="1">
      <c r="A14" s="257" t="s">
        <v>191</v>
      </c>
      <c r="B14" s="302">
        <f t="shared" ref="B14:B19" si="0">C14+D14</f>
        <v>78</v>
      </c>
      <c r="C14" s="302">
        <v>78</v>
      </c>
      <c r="D14" s="303"/>
    </row>
    <row r="15" spans="1:4" ht="20.100000000000001" customHeight="1">
      <c r="A15" s="257" t="s">
        <v>92</v>
      </c>
      <c r="B15" s="302">
        <f t="shared" si="0"/>
        <v>777</v>
      </c>
      <c r="C15" s="302">
        <v>672</v>
      </c>
      <c r="D15" s="303">
        <v>105</v>
      </c>
    </row>
    <row r="16" spans="1:4" ht="20.100000000000001" customHeight="1">
      <c r="A16" s="257" t="s">
        <v>93</v>
      </c>
      <c r="B16" s="302">
        <f t="shared" si="0"/>
        <v>125</v>
      </c>
      <c r="C16" s="302">
        <v>120</v>
      </c>
      <c r="D16" s="303">
        <v>5</v>
      </c>
    </row>
    <row r="17" spans="1:7" ht="20.100000000000001" customHeight="1">
      <c r="A17" s="257" t="s">
        <v>94</v>
      </c>
      <c r="B17" s="302">
        <f t="shared" si="0"/>
        <v>151</v>
      </c>
      <c r="C17" s="302">
        <v>151</v>
      </c>
      <c r="D17" s="303"/>
    </row>
    <row r="18" spans="1:7" ht="20.100000000000001" customHeight="1">
      <c r="A18" s="257" t="s">
        <v>95</v>
      </c>
      <c r="B18" s="302">
        <f t="shared" si="0"/>
        <v>229</v>
      </c>
      <c r="C18" s="302">
        <v>133</v>
      </c>
      <c r="D18" s="303">
        <v>96</v>
      </c>
    </row>
    <row r="19" spans="1:7" ht="20.100000000000001" customHeight="1">
      <c r="A19" s="257" t="s">
        <v>96</v>
      </c>
      <c r="B19" s="302">
        <f t="shared" si="0"/>
        <v>1216</v>
      </c>
      <c r="C19" s="302">
        <v>556</v>
      </c>
      <c r="D19" s="303">
        <v>660</v>
      </c>
      <c r="E19" s="3"/>
      <c r="F19" s="254"/>
      <c r="G19" s="254"/>
    </row>
    <row r="20" spans="1:7" ht="20.100000000000001" customHeight="1">
      <c r="A20" s="257" t="s">
        <v>97</v>
      </c>
      <c r="B20" s="302"/>
      <c r="C20" s="302"/>
      <c r="D20" s="303"/>
    </row>
    <row r="21" spans="1:7" ht="20.100000000000001" customHeight="1">
      <c r="A21" s="257" t="s">
        <v>194</v>
      </c>
      <c r="B21" s="302"/>
      <c r="C21" s="302"/>
      <c r="D21" s="303"/>
    </row>
    <row r="22" spans="1:7" ht="20.100000000000001" customHeight="1">
      <c r="A22" s="257" t="s">
        <v>98</v>
      </c>
      <c r="B22" s="302"/>
      <c r="C22" s="302"/>
      <c r="D22" s="303"/>
    </row>
    <row r="23" spans="1:7" ht="20.100000000000001" customHeight="1">
      <c r="A23" s="257" t="s">
        <v>67</v>
      </c>
      <c r="B23" s="302"/>
      <c r="C23" s="302"/>
      <c r="D23" s="303"/>
    </row>
    <row r="24" spans="1:7" ht="20.100000000000001" customHeight="1">
      <c r="A24" s="257" t="s">
        <v>99</v>
      </c>
      <c r="B24" s="302"/>
      <c r="C24" s="304"/>
      <c r="D24" s="303"/>
    </row>
    <row r="25" spans="1:7" ht="20.100000000000001" customHeight="1">
      <c r="A25" s="257" t="s">
        <v>100</v>
      </c>
      <c r="B25" s="302"/>
      <c r="C25" s="302"/>
      <c r="D25" s="303"/>
    </row>
    <row r="26" spans="1:7" ht="20.100000000000001" customHeight="1">
      <c r="A26" s="257" t="s">
        <v>101</v>
      </c>
      <c r="B26" s="302">
        <f t="shared" ref="B26" si="1">C26+D26</f>
        <v>155</v>
      </c>
      <c r="C26" s="302">
        <v>155</v>
      </c>
      <c r="D26" s="303"/>
    </row>
    <row r="27" spans="1:7" ht="20.100000000000001" customHeight="1">
      <c r="A27" s="257" t="s">
        <v>102</v>
      </c>
      <c r="B27" s="302"/>
      <c r="C27" s="302"/>
      <c r="D27" s="303"/>
    </row>
    <row r="28" spans="1:7" ht="20.100000000000001" customHeight="1">
      <c r="A28" s="257" t="s">
        <v>103</v>
      </c>
      <c r="B28" s="302">
        <f t="shared" ref="B28" si="2">C28+D28</f>
        <v>39</v>
      </c>
      <c r="C28" s="302"/>
      <c r="D28" s="303">
        <v>39</v>
      </c>
    </row>
    <row r="29" spans="1:7" ht="20.100000000000001" customHeight="1">
      <c r="A29" s="257" t="s">
        <v>104</v>
      </c>
      <c r="B29" s="302"/>
      <c r="C29" s="305"/>
      <c r="D29" s="303"/>
    </row>
    <row r="30" spans="1:7" ht="20.100000000000001" customHeight="1">
      <c r="A30" s="257" t="s">
        <v>105</v>
      </c>
      <c r="B30" s="302"/>
      <c r="C30" s="304"/>
      <c r="D30" s="303"/>
    </row>
    <row r="31" spans="1:7" ht="20.100000000000001" customHeight="1" thickBot="1">
      <c r="A31" s="258" t="s">
        <v>132</v>
      </c>
      <c r="B31" s="306"/>
      <c r="C31" s="307"/>
      <c r="D31" s="308"/>
    </row>
    <row r="32" spans="1:7" ht="52.5" customHeight="1">
      <c r="A32" s="384" t="s">
        <v>268</v>
      </c>
      <c r="B32" s="385"/>
      <c r="C32" s="385"/>
      <c r="D32" s="385"/>
    </row>
  </sheetData>
  <mergeCells count="7">
    <mergeCell ref="A32:D32"/>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sheetPr codeName="Sheet15">
    <tabColor rgb="FFFFFF00"/>
  </sheetPr>
  <dimension ref="A1:B25"/>
  <sheetViews>
    <sheetView workbookViewId="0">
      <selection activeCell="A11" sqref="A11"/>
    </sheetView>
  </sheetViews>
  <sheetFormatPr defaultColWidth="21.5" defaultRowHeight="21.95" customHeight="1"/>
  <cols>
    <col min="1" max="1" width="52.25" style="1" customWidth="1"/>
    <col min="2" max="2" width="32.5" style="1" customWidth="1"/>
    <col min="3" max="256" width="21.5" style="1"/>
    <col min="257" max="257" width="52.25" style="1" customWidth="1"/>
    <col min="258" max="258" width="32.5" style="1" customWidth="1"/>
    <col min="259" max="512" width="21.5" style="1"/>
    <col min="513" max="513" width="52.25" style="1" customWidth="1"/>
    <col min="514" max="514" width="32.5" style="1" customWidth="1"/>
    <col min="515" max="768" width="21.5" style="1"/>
    <col min="769" max="769" width="52.25" style="1" customWidth="1"/>
    <col min="770" max="770" width="32.5" style="1" customWidth="1"/>
    <col min="771" max="1024" width="21.5" style="1"/>
    <col min="1025" max="1025" width="52.25" style="1" customWidth="1"/>
    <col min="1026" max="1026" width="32.5" style="1" customWidth="1"/>
    <col min="1027" max="1280" width="21.5" style="1"/>
    <col min="1281" max="1281" width="52.25" style="1" customWidth="1"/>
    <col min="1282" max="1282" width="32.5" style="1" customWidth="1"/>
    <col min="1283" max="1536" width="21.5" style="1"/>
    <col min="1537" max="1537" width="52.25" style="1" customWidth="1"/>
    <col min="1538" max="1538" width="32.5" style="1" customWidth="1"/>
    <col min="1539" max="1792" width="21.5" style="1"/>
    <col min="1793" max="1793" width="52.25" style="1" customWidth="1"/>
    <col min="1794" max="1794" width="32.5" style="1" customWidth="1"/>
    <col min="1795" max="2048" width="21.5" style="1"/>
    <col min="2049" max="2049" width="52.25" style="1" customWidth="1"/>
    <col min="2050" max="2050" width="32.5" style="1" customWidth="1"/>
    <col min="2051" max="2304" width="21.5" style="1"/>
    <col min="2305" max="2305" width="52.25" style="1" customWidth="1"/>
    <col min="2306" max="2306" width="32.5" style="1" customWidth="1"/>
    <col min="2307" max="2560" width="21.5" style="1"/>
    <col min="2561" max="2561" width="52.25" style="1" customWidth="1"/>
    <col min="2562" max="2562" width="32.5" style="1" customWidth="1"/>
    <col min="2563" max="2816" width="21.5" style="1"/>
    <col min="2817" max="2817" width="52.25" style="1" customWidth="1"/>
    <col min="2818" max="2818" width="32.5" style="1" customWidth="1"/>
    <col min="2819" max="3072" width="21.5" style="1"/>
    <col min="3073" max="3073" width="52.25" style="1" customWidth="1"/>
    <col min="3074" max="3074" width="32.5" style="1" customWidth="1"/>
    <col min="3075" max="3328" width="21.5" style="1"/>
    <col min="3329" max="3329" width="52.25" style="1" customWidth="1"/>
    <col min="3330" max="3330" width="32.5" style="1" customWidth="1"/>
    <col min="3331" max="3584" width="21.5" style="1"/>
    <col min="3585" max="3585" width="52.25" style="1" customWidth="1"/>
    <col min="3586" max="3586" width="32.5" style="1" customWidth="1"/>
    <col min="3587" max="3840" width="21.5" style="1"/>
    <col min="3841" max="3841" width="52.25" style="1" customWidth="1"/>
    <col min="3842" max="3842" width="32.5" style="1" customWidth="1"/>
    <col min="3843" max="4096" width="21.5" style="1"/>
    <col min="4097" max="4097" width="52.25" style="1" customWidth="1"/>
    <col min="4098" max="4098" width="32.5" style="1" customWidth="1"/>
    <col min="4099" max="4352" width="21.5" style="1"/>
    <col min="4353" max="4353" width="52.25" style="1" customWidth="1"/>
    <col min="4354" max="4354" width="32.5" style="1" customWidth="1"/>
    <col min="4355" max="4608" width="21.5" style="1"/>
    <col min="4609" max="4609" width="52.25" style="1" customWidth="1"/>
    <col min="4610" max="4610" width="32.5" style="1" customWidth="1"/>
    <col min="4611" max="4864" width="21.5" style="1"/>
    <col min="4865" max="4865" width="52.25" style="1" customWidth="1"/>
    <col min="4866" max="4866" width="32.5" style="1" customWidth="1"/>
    <col min="4867" max="5120" width="21.5" style="1"/>
    <col min="5121" max="5121" width="52.25" style="1" customWidth="1"/>
    <col min="5122" max="5122" width="32.5" style="1" customWidth="1"/>
    <col min="5123" max="5376" width="21.5" style="1"/>
    <col min="5377" max="5377" width="52.25" style="1" customWidth="1"/>
    <col min="5378" max="5378" width="32.5" style="1" customWidth="1"/>
    <col min="5379" max="5632" width="21.5" style="1"/>
    <col min="5633" max="5633" width="52.25" style="1" customWidth="1"/>
    <col min="5634" max="5634" width="32.5" style="1" customWidth="1"/>
    <col min="5635" max="5888" width="21.5" style="1"/>
    <col min="5889" max="5889" width="52.25" style="1" customWidth="1"/>
    <col min="5890" max="5890" width="32.5" style="1" customWidth="1"/>
    <col min="5891" max="6144" width="21.5" style="1"/>
    <col min="6145" max="6145" width="52.25" style="1" customWidth="1"/>
    <col min="6146" max="6146" width="32.5" style="1" customWidth="1"/>
    <col min="6147" max="6400" width="21.5" style="1"/>
    <col min="6401" max="6401" width="52.25" style="1" customWidth="1"/>
    <col min="6402" max="6402" width="32.5" style="1" customWidth="1"/>
    <col min="6403" max="6656" width="21.5" style="1"/>
    <col min="6657" max="6657" width="52.25" style="1" customWidth="1"/>
    <col min="6658" max="6658" width="32.5" style="1" customWidth="1"/>
    <col min="6659" max="6912" width="21.5" style="1"/>
    <col min="6913" max="6913" width="52.25" style="1" customWidth="1"/>
    <col min="6914" max="6914" width="32.5" style="1" customWidth="1"/>
    <col min="6915" max="7168" width="21.5" style="1"/>
    <col min="7169" max="7169" width="52.25" style="1" customWidth="1"/>
    <col min="7170" max="7170" width="32.5" style="1" customWidth="1"/>
    <col min="7171" max="7424" width="21.5" style="1"/>
    <col min="7425" max="7425" width="52.25" style="1" customWidth="1"/>
    <col min="7426" max="7426" width="32.5" style="1" customWidth="1"/>
    <col min="7427" max="7680" width="21.5" style="1"/>
    <col min="7681" max="7681" width="52.25" style="1" customWidth="1"/>
    <col min="7682" max="7682" width="32.5" style="1" customWidth="1"/>
    <col min="7683" max="7936" width="21.5" style="1"/>
    <col min="7937" max="7937" width="52.25" style="1" customWidth="1"/>
    <col min="7938" max="7938" width="32.5" style="1" customWidth="1"/>
    <col min="7939" max="8192" width="21.5" style="1"/>
    <col min="8193" max="8193" width="52.25" style="1" customWidth="1"/>
    <col min="8194" max="8194" width="32.5" style="1" customWidth="1"/>
    <col min="8195" max="8448" width="21.5" style="1"/>
    <col min="8449" max="8449" width="52.25" style="1" customWidth="1"/>
    <col min="8450" max="8450" width="32.5" style="1" customWidth="1"/>
    <col min="8451" max="8704" width="21.5" style="1"/>
    <col min="8705" max="8705" width="52.25" style="1" customWidth="1"/>
    <col min="8706" max="8706" width="32.5" style="1" customWidth="1"/>
    <col min="8707" max="8960" width="21.5" style="1"/>
    <col min="8961" max="8961" width="52.25" style="1" customWidth="1"/>
    <col min="8962" max="8962" width="32.5" style="1" customWidth="1"/>
    <col min="8963" max="9216" width="21.5" style="1"/>
    <col min="9217" max="9217" width="52.25" style="1" customWidth="1"/>
    <col min="9218" max="9218" width="32.5" style="1" customWidth="1"/>
    <col min="9219" max="9472" width="21.5" style="1"/>
    <col min="9473" max="9473" width="52.25" style="1" customWidth="1"/>
    <col min="9474" max="9474" width="32.5" style="1" customWidth="1"/>
    <col min="9475" max="9728" width="21.5" style="1"/>
    <col min="9729" max="9729" width="52.25" style="1" customWidth="1"/>
    <col min="9730" max="9730" width="32.5" style="1" customWidth="1"/>
    <col min="9731" max="9984" width="21.5" style="1"/>
    <col min="9985" max="9985" width="52.25" style="1" customWidth="1"/>
    <col min="9986" max="9986" width="32.5" style="1" customWidth="1"/>
    <col min="9987" max="10240" width="21.5" style="1"/>
    <col min="10241" max="10241" width="52.25" style="1" customWidth="1"/>
    <col min="10242" max="10242" width="32.5" style="1" customWidth="1"/>
    <col min="10243" max="10496" width="21.5" style="1"/>
    <col min="10497" max="10497" width="52.25" style="1" customWidth="1"/>
    <col min="10498" max="10498" width="32.5" style="1" customWidth="1"/>
    <col min="10499" max="10752" width="21.5" style="1"/>
    <col min="10753" max="10753" width="52.25" style="1" customWidth="1"/>
    <col min="10754" max="10754" width="32.5" style="1" customWidth="1"/>
    <col min="10755" max="11008" width="21.5" style="1"/>
    <col min="11009" max="11009" width="52.25" style="1" customWidth="1"/>
    <col min="11010" max="11010" width="32.5" style="1" customWidth="1"/>
    <col min="11011" max="11264" width="21.5" style="1"/>
    <col min="11265" max="11265" width="52.25" style="1" customWidth="1"/>
    <col min="11266" max="11266" width="32.5" style="1" customWidth="1"/>
    <col min="11267" max="11520" width="21.5" style="1"/>
    <col min="11521" max="11521" width="52.25" style="1" customWidth="1"/>
    <col min="11522" max="11522" width="32.5" style="1" customWidth="1"/>
    <col min="11523" max="11776" width="21.5" style="1"/>
    <col min="11777" max="11777" width="52.25" style="1" customWidth="1"/>
    <col min="11778" max="11778" width="32.5" style="1" customWidth="1"/>
    <col min="11779" max="12032" width="21.5" style="1"/>
    <col min="12033" max="12033" width="52.25" style="1" customWidth="1"/>
    <col min="12034" max="12034" width="32.5" style="1" customWidth="1"/>
    <col min="12035" max="12288" width="21.5" style="1"/>
    <col min="12289" max="12289" width="52.25" style="1" customWidth="1"/>
    <col min="12290" max="12290" width="32.5" style="1" customWidth="1"/>
    <col min="12291" max="12544" width="21.5" style="1"/>
    <col min="12545" max="12545" width="52.25" style="1" customWidth="1"/>
    <col min="12546" max="12546" width="32.5" style="1" customWidth="1"/>
    <col min="12547" max="12800" width="21.5" style="1"/>
    <col min="12801" max="12801" width="52.25" style="1" customWidth="1"/>
    <col min="12802" max="12802" width="32.5" style="1" customWidth="1"/>
    <col min="12803" max="13056" width="21.5" style="1"/>
    <col min="13057" max="13057" width="52.25" style="1" customWidth="1"/>
    <col min="13058" max="13058" width="32.5" style="1" customWidth="1"/>
    <col min="13059" max="13312" width="21.5" style="1"/>
    <col min="13313" max="13313" width="52.25" style="1" customWidth="1"/>
    <col min="13314" max="13314" width="32.5" style="1" customWidth="1"/>
    <col min="13315" max="13568" width="21.5" style="1"/>
    <col min="13569" max="13569" width="52.25" style="1" customWidth="1"/>
    <col min="13570" max="13570" width="32.5" style="1" customWidth="1"/>
    <col min="13571" max="13824" width="21.5" style="1"/>
    <col min="13825" max="13825" width="52.25" style="1" customWidth="1"/>
    <col min="13826" max="13826" width="32.5" style="1" customWidth="1"/>
    <col min="13827" max="14080" width="21.5" style="1"/>
    <col min="14081" max="14081" width="52.25" style="1" customWidth="1"/>
    <col min="14082" max="14082" width="32.5" style="1" customWidth="1"/>
    <col min="14083" max="14336" width="21.5" style="1"/>
    <col min="14337" max="14337" width="52.25" style="1" customWidth="1"/>
    <col min="14338" max="14338" width="32.5" style="1" customWidth="1"/>
    <col min="14339" max="14592" width="21.5" style="1"/>
    <col min="14593" max="14593" width="52.25" style="1" customWidth="1"/>
    <col min="14594" max="14594" width="32.5" style="1" customWidth="1"/>
    <col min="14595" max="14848" width="21.5" style="1"/>
    <col min="14849" max="14849" width="52.25" style="1" customWidth="1"/>
    <col min="14850" max="14850" width="32.5" style="1" customWidth="1"/>
    <col min="14851" max="15104" width="21.5" style="1"/>
    <col min="15105" max="15105" width="52.25" style="1" customWidth="1"/>
    <col min="15106" max="15106" width="32.5" style="1" customWidth="1"/>
    <col min="15107" max="15360" width="21.5" style="1"/>
    <col min="15361" max="15361" width="52.25" style="1" customWidth="1"/>
    <col min="15362" max="15362" width="32.5" style="1" customWidth="1"/>
    <col min="15363" max="15616" width="21.5" style="1"/>
    <col min="15617" max="15617" width="52.25" style="1" customWidth="1"/>
    <col min="15618" max="15618" width="32.5" style="1" customWidth="1"/>
    <col min="15619" max="15872" width="21.5" style="1"/>
    <col min="15873" max="15873" width="52.25" style="1" customWidth="1"/>
    <col min="15874" max="15874" width="32.5" style="1" customWidth="1"/>
    <col min="15875" max="16128" width="21.5" style="1"/>
    <col min="16129" max="16129" width="52.25" style="1" customWidth="1"/>
    <col min="16130" max="16130" width="32.5" style="1" customWidth="1"/>
    <col min="16131" max="16384" width="21.5" style="1"/>
  </cols>
  <sheetData>
    <row r="1" spans="1:2" ht="23.25" customHeight="1">
      <c r="A1" s="366" t="s">
        <v>241</v>
      </c>
      <c r="B1" s="366"/>
    </row>
    <row r="2" spans="1:2" s="2" customFormat="1" ht="30.75" customHeight="1">
      <c r="A2" s="368" t="s">
        <v>406</v>
      </c>
      <c r="B2" s="368"/>
    </row>
    <row r="3" spans="1:2" s="2" customFormat="1" ht="21" customHeight="1">
      <c r="A3" s="371" t="s">
        <v>46</v>
      </c>
      <c r="B3" s="371"/>
    </row>
    <row r="4" spans="1:2" ht="21.95" customHeight="1">
      <c r="A4" s="6"/>
      <c r="B4" s="34" t="s">
        <v>198</v>
      </c>
    </row>
    <row r="5" spans="1:2" ht="24" customHeight="1">
      <c r="A5" s="246" t="s">
        <v>333</v>
      </c>
      <c r="B5" s="247" t="s">
        <v>334</v>
      </c>
    </row>
    <row r="6" spans="1:2" ht="24" customHeight="1">
      <c r="A6" s="248" t="s">
        <v>335</v>
      </c>
      <c r="B6" s="249">
        <f>B7+B12+B20+B23</f>
        <v>2740</v>
      </c>
    </row>
    <row r="7" spans="1:2" ht="21.75" customHeight="1">
      <c r="A7" s="250" t="s">
        <v>341</v>
      </c>
      <c r="B7" s="251">
        <f>SUM(B8:B11)</f>
        <v>969</v>
      </c>
    </row>
    <row r="8" spans="1:2" ht="21.75" customHeight="1">
      <c r="A8" s="250" t="s">
        <v>405</v>
      </c>
      <c r="B8" s="251">
        <v>671</v>
      </c>
    </row>
    <row r="9" spans="1:2" ht="21.75" customHeight="1">
      <c r="A9" s="250" t="s">
        <v>410</v>
      </c>
      <c r="B9" s="251">
        <v>191</v>
      </c>
    </row>
    <row r="10" spans="1:2" ht="21.75" customHeight="1">
      <c r="A10" s="250" t="s">
        <v>409</v>
      </c>
      <c r="B10" s="251">
        <v>81</v>
      </c>
    </row>
    <row r="11" spans="1:2" ht="21.75" customHeight="1">
      <c r="A11" s="250" t="s">
        <v>416</v>
      </c>
      <c r="B11" s="251">
        <v>26</v>
      </c>
    </row>
    <row r="12" spans="1:2" ht="21.75" customHeight="1">
      <c r="A12" s="250" t="s">
        <v>342</v>
      </c>
      <c r="B12" s="251">
        <f>SUM(B13:B19)</f>
        <v>176</v>
      </c>
    </row>
    <row r="13" spans="1:2" ht="21.75" customHeight="1">
      <c r="A13" s="250" t="s">
        <v>413</v>
      </c>
      <c r="B13" s="251">
        <f>55+88-26</f>
        <v>117</v>
      </c>
    </row>
    <row r="14" spans="1:2" ht="21.75" customHeight="1">
      <c r="A14" s="250" t="s">
        <v>345</v>
      </c>
      <c r="B14" s="251">
        <v>8</v>
      </c>
    </row>
    <row r="15" spans="1:2" ht="21.75" customHeight="1">
      <c r="A15" s="250" t="s">
        <v>412</v>
      </c>
      <c r="B15" s="251">
        <f>5+6</f>
        <v>11</v>
      </c>
    </row>
    <row r="16" spans="1:2" ht="21.75" customHeight="1">
      <c r="A16" s="250" t="s">
        <v>346</v>
      </c>
      <c r="B16" s="251">
        <v>6</v>
      </c>
    </row>
    <row r="17" spans="1:2" ht="21.75" customHeight="1">
      <c r="A17" s="250" t="s">
        <v>347</v>
      </c>
      <c r="B17" s="251">
        <v>1</v>
      </c>
    </row>
    <row r="18" spans="1:2" ht="21.75" customHeight="1">
      <c r="A18" s="250" t="s">
        <v>414</v>
      </c>
      <c r="B18" s="251">
        <v>28</v>
      </c>
    </row>
    <row r="19" spans="1:2" ht="21.75" customHeight="1">
      <c r="A19" s="250" t="s">
        <v>348</v>
      </c>
      <c r="B19" s="251">
        <v>5</v>
      </c>
    </row>
    <row r="20" spans="1:2" ht="21.75" customHeight="1">
      <c r="A20" s="250" t="s">
        <v>343</v>
      </c>
      <c r="B20" s="251">
        <f>SUM(B21:B22)</f>
        <v>1440</v>
      </c>
    </row>
    <row r="21" spans="1:2" ht="21.75" customHeight="1">
      <c r="A21" s="250" t="s">
        <v>411</v>
      </c>
      <c r="B21" s="251">
        <v>1265</v>
      </c>
    </row>
    <row r="22" spans="1:2" ht="21.75" customHeight="1">
      <c r="A22" s="250" t="s">
        <v>415</v>
      </c>
      <c r="B22" s="251">
        <v>175</v>
      </c>
    </row>
    <row r="23" spans="1:2" ht="21.75" customHeight="1">
      <c r="A23" s="250" t="s">
        <v>344</v>
      </c>
      <c r="B23" s="251">
        <f>SUM(B24:B25)</f>
        <v>155</v>
      </c>
    </row>
    <row r="24" spans="1:2" ht="21.75" customHeight="1">
      <c r="A24" s="250" t="s">
        <v>407</v>
      </c>
      <c r="B24" s="251">
        <v>143</v>
      </c>
    </row>
    <row r="25" spans="1:2" ht="21.75" customHeight="1">
      <c r="A25" s="252" t="s">
        <v>408</v>
      </c>
      <c r="B25" s="253">
        <v>12</v>
      </c>
    </row>
  </sheetData>
  <autoFilter ref="A5:B25"/>
  <mergeCells count="3">
    <mergeCell ref="A2:B2"/>
    <mergeCell ref="A3:B3"/>
    <mergeCell ref="A1:B1"/>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sheetPr codeName="Sheet19">
    <tabColor rgb="FFFFFF00"/>
  </sheetPr>
  <dimension ref="A1:E25"/>
  <sheetViews>
    <sheetView showZeros="0" workbookViewId="0">
      <selection activeCell="I19" sqref="I19"/>
    </sheetView>
  </sheetViews>
  <sheetFormatPr defaultColWidth="9" defaultRowHeight="20.100000000000001" customHeight="1"/>
  <cols>
    <col min="1" max="1" width="37.875" style="7" customWidth="1"/>
    <col min="2" max="2" width="12.75" style="8" customWidth="1"/>
    <col min="3" max="3" width="32.5" style="9" customWidth="1"/>
    <col min="4" max="4" width="13.5" style="13" customWidth="1"/>
    <col min="5" max="5" width="13" style="10" customWidth="1"/>
    <col min="6" max="16384" width="9" style="10"/>
  </cols>
  <sheetData>
    <row r="1" spans="1:5" ht="20.100000000000001" customHeight="1">
      <c r="A1" s="366" t="s">
        <v>242</v>
      </c>
      <c r="B1" s="366"/>
      <c r="C1" s="366"/>
      <c r="D1" s="366"/>
    </row>
    <row r="2" spans="1:5" ht="29.25" customHeight="1">
      <c r="A2" s="368" t="s">
        <v>417</v>
      </c>
      <c r="B2" s="368"/>
      <c r="C2" s="368"/>
      <c r="D2" s="368"/>
    </row>
    <row r="3" spans="1:5" ht="20.100000000000001" customHeight="1" thickBot="1">
      <c r="A3" s="393"/>
      <c r="B3" s="393"/>
      <c r="C3" s="393"/>
      <c r="D3" s="12" t="s">
        <v>32</v>
      </c>
    </row>
    <row r="4" spans="1:5" ht="24" customHeight="1">
      <c r="A4" s="162" t="s">
        <v>40</v>
      </c>
      <c r="B4" s="163" t="s">
        <v>35</v>
      </c>
      <c r="C4" s="164" t="s">
        <v>36</v>
      </c>
      <c r="D4" s="165" t="s">
        <v>45</v>
      </c>
    </row>
    <row r="5" spans="1:5" ht="24" customHeight="1">
      <c r="A5" s="151" t="s">
        <v>37</v>
      </c>
      <c r="B5" s="188">
        <f>B6+B18</f>
        <v>0</v>
      </c>
      <c r="C5" s="152" t="s">
        <v>37</v>
      </c>
      <c r="D5" s="195">
        <f>D6+D18</f>
        <v>0</v>
      </c>
      <c r="E5" s="8"/>
    </row>
    <row r="6" spans="1:5" ht="24" customHeight="1">
      <c r="A6" s="153" t="s">
        <v>38</v>
      </c>
      <c r="B6" s="188"/>
      <c r="C6" s="154" t="s">
        <v>39</v>
      </c>
      <c r="D6" s="195"/>
      <c r="E6" s="8"/>
    </row>
    <row r="7" spans="1:5" ht="20.100000000000001" customHeight="1">
      <c r="A7" s="155" t="s">
        <v>134</v>
      </c>
      <c r="B7" s="185"/>
      <c r="C7" s="97" t="s">
        <v>202</v>
      </c>
      <c r="D7" s="192"/>
    </row>
    <row r="8" spans="1:5" ht="20.100000000000001" customHeight="1">
      <c r="A8" s="155" t="s">
        <v>135</v>
      </c>
      <c r="B8" s="185"/>
      <c r="C8" s="97" t="s">
        <v>61</v>
      </c>
      <c r="D8" s="192"/>
    </row>
    <row r="9" spans="1:5" ht="20.100000000000001" customHeight="1">
      <c r="A9" s="155" t="s">
        <v>136</v>
      </c>
      <c r="B9" s="185"/>
      <c r="C9" s="97" t="s">
        <v>62</v>
      </c>
      <c r="D9" s="192"/>
    </row>
    <row r="10" spans="1:5" ht="20.100000000000001" customHeight="1">
      <c r="A10" s="155" t="s">
        <v>137</v>
      </c>
      <c r="B10" s="185"/>
      <c r="C10" s="97" t="s">
        <v>63</v>
      </c>
      <c r="D10" s="192"/>
    </row>
    <row r="11" spans="1:5" ht="20.100000000000001" customHeight="1">
      <c r="A11" s="155" t="s">
        <v>138</v>
      </c>
      <c r="B11" s="185"/>
      <c r="C11" s="97" t="s">
        <v>64</v>
      </c>
      <c r="D11" s="192"/>
    </row>
    <row r="12" spans="1:5" ht="20.100000000000001" customHeight="1">
      <c r="A12" s="155" t="s">
        <v>139</v>
      </c>
      <c r="B12" s="185"/>
      <c r="C12" s="97" t="s">
        <v>336</v>
      </c>
      <c r="D12" s="192"/>
    </row>
    <row r="13" spans="1:5" ht="20.100000000000001" customHeight="1">
      <c r="A13" s="155" t="s">
        <v>140</v>
      </c>
      <c r="B13" s="185"/>
      <c r="C13" s="97" t="s">
        <v>337</v>
      </c>
      <c r="D13" s="192"/>
    </row>
    <row r="14" spans="1:5" ht="20.100000000000001" customHeight="1">
      <c r="A14" s="155" t="s">
        <v>141</v>
      </c>
      <c r="B14" s="185"/>
      <c r="C14" s="97" t="s">
        <v>338</v>
      </c>
      <c r="D14" s="192"/>
    </row>
    <row r="15" spans="1:5" ht="20.100000000000001" customHeight="1">
      <c r="A15" s="155" t="s">
        <v>142</v>
      </c>
      <c r="B15" s="185"/>
      <c r="C15" s="97"/>
      <c r="D15" s="192"/>
    </row>
    <row r="16" spans="1:5" ht="20.100000000000001" customHeight="1">
      <c r="A16" s="156" t="s">
        <v>143</v>
      </c>
      <c r="B16" s="185"/>
      <c r="C16" s="97"/>
      <c r="D16" s="192"/>
    </row>
    <row r="17" spans="1:4" ht="20.100000000000001" customHeight="1">
      <c r="A17" s="155" t="s">
        <v>195</v>
      </c>
      <c r="B17" s="185"/>
      <c r="C17" s="157"/>
      <c r="D17" s="214"/>
    </row>
    <row r="18" spans="1:4" ht="20.100000000000001" customHeight="1">
      <c r="A18" s="153" t="s">
        <v>30</v>
      </c>
      <c r="B18" s="188">
        <f>B19+B20+B21+B24</f>
        <v>0</v>
      </c>
      <c r="C18" s="158" t="s">
        <v>31</v>
      </c>
      <c r="D18" s="195">
        <f>SUM(D19:D23)</f>
        <v>0</v>
      </c>
    </row>
    <row r="19" spans="1:4" ht="20.100000000000001" customHeight="1">
      <c r="A19" s="155" t="s">
        <v>340</v>
      </c>
      <c r="B19" s="211"/>
      <c r="C19" s="97" t="s">
        <v>255</v>
      </c>
      <c r="D19" s="215"/>
    </row>
    <row r="20" spans="1:4" ht="20.100000000000001" customHeight="1">
      <c r="A20" s="155" t="s">
        <v>330</v>
      </c>
      <c r="B20" s="211"/>
      <c r="C20" s="97" t="s">
        <v>65</v>
      </c>
      <c r="D20" s="215"/>
    </row>
    <row r="21" spans="1:4" ht="20.100000000000001" customHeight="1">
      <c r="A21" s="88" t="s">
        <v>253</v>
      </c>
      <c r="B21" s="211"/>
      <c r="C21" s="160" t="s">
        <v>180</v>
      </c>
      <c r="D21" s="215"/>
    </row>
    <row r="22" spans="1:4" ht="20.100000000000001" customHeight="1">
      <c r="A22" s="159" t="s">
        <v>197</v>
      </c>
      <c r="B22" s="211"/>
      <c r="C22" s="161"/>
      <c r="D22" s="215"/>
    </row>
    <row r="23" spans="1:4" ht="20.100000000000001" customHeight="1">
      <c r="A23" s="131" t="s">
        <v>189</v>
      </c>
      <c r="B23" s="212"/>
      <c r="C23" s="161"/>
      <c r="D23" s="215"/>
    </row>
    <row r="24" spans="1:4" ht="20.100000000000001" customHeight="1">
      <c r="A24" s="135" t="s">
        <v>254</v>
      </c>
      <c r="B24" s="213"/>
      <c r="C24" s="136"/>
      <c r="D24" s="216"/>
    </row>
    <row r="25" spans="1:4" ht="35.1" customHeight="1">
      <c r="A25" s="392" t="s">
        <v>418</v>
      </c>
      <c r="B25" s="392"/>
      <c r="C25" s="392"/>
      <c r="D25" s="392"/>
    </row>
  </sheetData>
  <mergeCells count="5">
    <mergeCell ref="A25:D25"/>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sheetPr codeName="Sheet20">
    <tabColor rgb="FFFFFF00"/>
  </sheetPr>
  <dimension ref="A1:D5"/>
  <sheetViews>
    <sheetView workbookViewId="0">
      <selection activeCell="J25" sqref="J25"/>
    </sheetView>
  </sheetViews>
  <sheetFormatPr defaultColWidth="9" defaultRowHeight="20.100000000000001" customHeight="1"/>
  <cols>
    <col min="1" max="1" width="70.75" style="26" customWidth="1"/>
    <col min="2" max="2" width="30.375" style="13" customWidth="1"/>
    <col min="3" max="16384" width="9" style="10"/>
  </cols>
  <sheetData>
    <row r="1" spans="1:4" ht="20.100000000000001" customHeight="1">
      <c r="A1" s="366" t="s">
        <v>243</v>
      </c>
      <c r="B1" s="366"/>
    </row>
    <row r="2" spans="1:4" ht="35.25" customHeight="1">
      <c r="A2" s="368" t="s">
        <v>419</v>
      </c>
      <c r="B2" s="368"/>
      <c r="D2" s="29"/>
    </row>
    <row r="3" spans="1:4" ht="20.100000000000001" customHeight="1" thickBot="1">
      <c r="A3" s="166"/>
      <c r="B3" s="12" t="s">
        <v>32</v>
      </c>
    </row>
    <row r="4" spans="1:4" ht="24" customHeight="1">
      <c r="A4" s="227" t="s">
        <v>36</v>
      </c>
      <c r="B4" s="228" t="s">
        <v>144</v>
      </c>
    </row>
    <row r="5" spans="1:4" ht="21.75" customHeight="1" thickBot="1">
      <c r="A5" s="236" t="s">
        <v>331</v>
      </c>
      <c r="B5" s="237">
        <v>0</v>
      </c>
    </row>
  </sheetData>
  <mergeCells count="2">
    <mergeCell ref="A2:B2"/>
    <mergeCell ref="A1:B1"/>
  </mergeCells>
  <phoneticPr fontId="1" type="noConversion"/>
  <printOptions horizontalCentered="1"/>
  <pageMargins left="0.23622047244094491" right="0.23622047244094491" top="0.31496062992125984" bottom="0.31496062992125984" header="0.31496062992125984" footer="0.31496062992125984"/>
  <pageSetup paperSize="9" scale="84" fitToWidth="0" fitToHeight="0" orientation="portrait" blackAndWhite="1" errors="blank"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sheetPr codeName="Sheet21">
    <tabColor rgb="FFFFFF00"/>
  </sheetPr>
  <dimension ref="A1:F24"/>
  <sheetViews>
    <sheetView showZeros="0" tabSelected="1" workbookViewId="0">
      <selection activeCell="I16" sqref="I16"/>
    </sheetView>
  </sheetViews>
  <sheetFormatPr defaultColWidth="12.75" defaultRowHeight="13.5"/>
  <cols>
    <col min="1" max="1" width="29.625" style="23" customWidth="1"/>
    <col min="2" max="2" width="13.5" style="25" customWidth="1"/>
    <col min="3" max="3" width="35.5" style="22" customWidth="1"/>
    <col min="4" max="4" width="13.5" style="21" customWidth="1"/>
    <col min="5" max="5" width="9" style="23" customWidth="1"/>
    <col min="6" max="6" width="11.25" style="23" customWidth="1"/>
    <col min="7" max="250" width="9" style="23" customWidth="1"/>
    <col min="251" max="251" width="29.625" style="23" customWidth="1"/>
    <col min="252" max="252" width="12.75" style="23"/>
    <col min="253" max="253" width="29.75" style="23" customWidth="1"/>
    <col min="254" max="254" width="17" style="23" customWidth="1"/>
    <col min="255" max="255" width="37" style="23" customWidth="1"/>
    <col min="256" max="256" width="17.375" style="23" customWidth="1"/>
    <col min="257" max="506" width="9" style="23" customWidth="1"/>
    <col min="507" max="507" width="29.625" style="23" customWidth="1"/>
    <col min="508" max="508" width="12.75" style="23"/>
    <col min="509" max="509" width="29.75" style="23" customWidth="1"/>
    <col min="510" max="510" width="17" style="23" customWidth="1"/>
    <col min="511" max="511" width="37" style="23" customWidth="1"/>
    <col min="512" max="512" width="17.375" style="23" customWidth="1"/>
    <col min="513" max="762" width="9" style="23" customWidth="1"/>
    <col min="763" max="763" width="29.625" style="23" customWidth="1"/>
    <col min="764" max="764" width="12.75" style="23"/>
    <col min="765" max="765" width="29.75" style="23" customWidth="1"/>
    <col min="766" max="766" width="17" style="23" customWidth="1"/>
    <col min="767" max="767" width="37" style="23" customWidth="1"/>
    <col min="768" max="768" width="17.375" style="23" customWidth="1"/>
    <col min="769" max="1018" width="9" style="23" customWidth="1"/>
    <col min="1019" max="1019" width="29.625" style="23" customWidth="1"/>
    <col min="1020" max="1020" width="12.75" style="23"/>
    <col min="1021" max="1021" width="29.75" style="23" customWidth="1"/>
    <col min="1022" max="1022" width="17" style="23" customWidth="1"/>
    <col min="1023" max="1023" width="37" style="23" customWidth="1"/>
    <col min="1024" max="1024" width="17.375" style="23" customWidth="1"/>
    <col min="1025" max="1274" width="9" style="23" customWidth="1"/>
    <col min="1275" max="1275" width="29.625" style="23" customWidth="1"/>
    <col min="1276" max="1276" width="12.75" style="23"/>
    <col min="1277" max="1277" width="29.75" style="23" customWidth="1"/>
    <col min="1278" max="1278" width="17" style="23" customWidth="1"/>
    <col min="1279" max="1279" width="37" style="23" customWidth="1"/>
    <col min="1280" max="1280" width="17.375" style="23" customWidth="1"/>
    <col min="1281" max="1530" width="9" style="23" customWidth="1"/>
    <col min="1531" max="1531" width="29.625" style="23" customWidth="1"/>
    <col min="1532" max="1532" width="12.75" style="23"/>
    <col min="1533" max="1533" width="29.75" style="23" customWidth="1"/>
    <col min="1534" max="1534" width="17" style="23" customWidth="1"/>
    <col min="1535" max="1535" width="37" style="23" customWidth="1"/>
    <col min="1536" max="1536" width="17.375" style="23" customWidth="1"/>
    <col min="1537" max="1786" width="9" style="23" customWidth="1"/>
    <col min="1787" max="1787" width="29.625" style="23" customWidth="1"/>
    <col min="1788" max="1788" width="12.75" style="23"/>
    <col min="1789" max="1789" width="29.75" style="23" customWidth="1"/>
    <col min="1790" max="1790" width="17" style="23" customWidth="1"/>
    <col min="1791" max="1791" width="37" style="23" customWidth="1"/>
    <col min="1792" max="1792" width="17.375" style="23" customWidth="1"/>
    <col min="1793" max="2042" width="9" style="23" customWidth="1"/>
    <col min="2043" max="2043" width="29.625" style="23" customWidth="1"/>
    <col min="2044" max="2044" width="12.75" style="23"/>
    <col min="2045" max="2045" width="29.75" style="23" customWidth="1"/>
    <col min="2046" max="2046" width="17" style="23" customWidth="1"/>
    <col min="2047" max="2047" width="37" style="23" customWidth="1"/>
    <col min="2048" max="2048" width="17.375" style="23" customWidth="1"/>
    <col min="2049" max="2298" width="9" style="23" customWidth="1"/>
    <col min="2299" max="2299" width="29.625" style="23" customWidth="1"/>
    <col min="2300" max="2300" width="12.75" style="23"/>
    <col min="2301" max="2301" width="29.75" style="23" customWidth="1"/>
    <col min="2302" max="2302" width="17" style="23" customWidth="1"/>
    <col min="2303" max="2303" width="37" style="23" customWidth="1"/>
    <col min="2304" max="2304" width="17.375" style="23" customWidth="1"/>
    <col min="2305" max="2554" width="9" style="23" customWidth="1"/>
    <col min="2555" max="2555" width="29.625" style="23" customWidth="1"/>
    <col min="2556" max="2556" width="12.75" style="23"/>
    <col min="2557" max="2557" width="29.75" style="23" customWidth="1"/>
    <col min="2558" max="2558" width="17" style="23" customWidth="1"/>
    <col min="2559" max="2559" width="37" style="23" customWidth="1"/>
    <col min="2560" max="2560" width="17.375" style="23" customWidth="1"/>
    <col min="2561" max="2810" width="9" style="23" customWidth="1"/>
    <col min="2811" max="2811" width="29.625" style="23" customWidth="1"/>
    <col min="2812" max="2812" width="12.75" style="23"/>
    <col min="2813" max="2813" width="29.75" style="23" customWidth="1"/>
    <col min="2814" max="2814" width="17" style="23" customWidth="1"/>
    <col min="2815" max="2815" width="37" style="23" customWidth="1"/>
    <col min="2816" max="2816" width="17.375" style="23" customWidth="1"/>
    <col min="2817" max="3066" width="9" style="23" customWidth="1"/>
    <col min="3067" max="3067" width="29.625" style="23" customWidth="1"/>
    <col min="3068" max="3068" width="12.75" style="23"/>
    <col min="3069" max="3069" width="29.75" style="23" customWidth="1"/>
    <col min="3070" max="3070" width="17" style="23" customWidth="1"/>
    <col min="3071" max="3071" width="37" style="23" customWidth="1"/>
    <col min="3072" max="3072" width="17.375" style="23" customWidth="1"/>
    <col min="3073" max="3322" width="9" style="23" customWidth="1"/>
    <col min="3323" max="3323" width="29.625" style="23" customWidth="1"/>
    <col min="3324" max="3324" width="12.75" style="23"/>
    <col min="3325" max="3325" width="29.75" style="23" customWidth="1"/>
    <col min="3326" max="3326" width="17" style="23" customWidth="1"/>
    <col min="3327" max="3327" width="37" style="23" customWidth="1"/>
    <col min="3328" max="3328" width="17.375" style="23" customWidth="1"/>
    <col min="3329" max="3578" width="9" style="23" customWidth="1"/>
    <col min="3579" max="3579" width="29.625" style="23" customWidth="1"/>
    <col min="3580" max="3580" width="12.75" style="23"/>
    <col min="3581" max="3581" width="29.75" style="23" customWidth="1"/>
    <col min="3582" max="3582" width="17" style="23" customWidth="1"/>
    <col min="3583" max="3583" width="37" style="23" customWidth="1"/>
    <col min="3584" max="3584" width="17.375" style="23" customWidth="1"/>
    <col min="3585" max="3834" width="9" style="23" customWidth="1"/>
    <col min="3835" max="3835" width="29.625" style="23" customWidth="1"/>
    <col min="3836" max="3836" width="12.75" style="23"/>
    <col min="3837" max="3837" width="29.75" style="23" customWidth="1"/>
    <col min="3838" max="3838" width="17" style="23" customWidth="1"/>
    <col min="3839" max="3839" width="37" style="23" customWidth="1"/>
    <col min="3840" max="3840" width="17.375" style="23" customWidth="1"/>
    <col min="3841" max="4090" width="9" style="23" customWidth="1"/>
    <col min="4091" max="4091" width="29.625" style="23" customWidth="1"/>
    <col min="4092" max="4092" width="12.75" style="23"/>
    <col min="4093" max="4093" width="29.75" style="23" customWidth="1"/>
    <col min="4094" max="4094" width="17" style="23" customWidth="1"/>
    <col min="4095" max="4095" width="37" style="23" customWidth="1"/>
    <col min="4096" max="4096" width="17.375" style="23" customWidth="1"/>
    <col min="4097" max="4346" width="9" style="23" customWidth="1"/>
    <col min="4347" max="4347" width="29.625" style="23" customWidth="1"/>
    <col min="4348" max="4348" width="12.75" style="23"/>
    <col min="4349" max="4349" width="29.75" style="23" customWidth="1"/>
    <col min="4350" max="4350" width="17" style="23" customWidth="1"/>
    <col min="4351" max="4351" width="37" style="23" customWidth="1"/>
    <col min="4352" max="4352" width="17.375" style="23" customWidth="1"/>
    <col min="4353" max="4602" width="9" style="23" customWidth="1"/>
    <col min="4603" max="4603" width="29.625" style="23" customWidth="1"/>
    <col min="4604" max="4604" width="12.75" style="23"/>
    <col min="4605" max="4605" width="29.75" style="23" customWidth="1"/>
    <col min="4606" max="4606" width="17" style="23" customWidth="1"/>
    <col min="4607" max="4607" width="37" style="23" customWidth="1"/>
    <col min="4608" max="4608" width="17.375" style="23" customWidth="1"/>
    <col min="4609" max="4858" width="9" style="23" customWidth="1"/>
    <col min="4859" max="4859" width="29.625" style="23" customWidth="1"/>
    <col min="4860" max="4860" width="12.75" style="23"/>
    <col min="4861" max="4861" width="29.75" style="23" customWidth="1"/>
    <col min="4862" max="4862" width="17" style="23" customWidth="1"/>
    <col min="4863" max="4863" width="37" style="23" customWidth="1"/>
    <col min="4864" max="4864" width="17.375" style="23" customWidth="1"/>
    <col min="4865" max="5114" width="9" style="23" customWidth="1"/>
    <col min="5115" max="5115" width="29.625" style="23" customWidth="1"/>
    <col min="5116" max="5116" width="12.75" style="23"/>
    <col min="5117" max="5117" width="29.75" style="23" customWidth="1"/>
    <col min="5118" max="5118" width="17" style="23" customWidth="1"/>
    <col min="5119" max="5119" width="37" style="23" customWidth="1"/>
    <col min="5120" max="5120" width="17.375" style="23" customWidth="1"/>
    <col min="5121" max="5370" width="9" style="23" customWidth="1"/>
    <col min="5371" max="5371" width="29.625" style="23" customWidth="1"/>
    <col min="5372" max="5372" width="12.75" style="23"/>
    <col min="5373" max="5373" width="29.75" style="23" customWidth="1"/>
    <col min="5374" max="5374" width="17" style="23" customWidth="1"/>
    <col min="5375" max="5375" width="37" style="23" customWidth="1"/>
    <col min="5376" max="5376" width="17.375" style="23" customWidth="1"/>
    <col min="5377" max="5626" width="9" style="23" customWidth="1"/>
    <col min="5627" max="5627" width="29.625" style="23" customWidth="1"/>
    <col min="5628" max="5628" width="12.75" style="23"/>
    <col min="5629" max="5629" width="29.75" style="23" customWidth="1"/>
    <col min="5630" max="5630" width="17" style="23" customWidth="1"/>
    <col min="5631" max="5631" width="37" style="23" customWidth="1"/>
    <col min="5632" max="5632" width="17.375" style="23" customWidth="1"/>
    <col min="5633" max="5882" width="9" style="23" customWidth="1"/>
    <col min="5883" max="5883" width="29.625" style="23" customWidth="1"/>
    <col min="5884" max="5884" width="12.75" style="23"/>
    <col min="5885" max="5885" width="29.75" style="23" customWidth="1"/>
    <col min="5886" max="5886" width="17" style="23" customWidth="1"/>
    <col min="5887" max="5887" width="37" style="23" customWidth="1"/>
    <col min="5888" max="5888" width="17.375" style="23" customWidth="1"/>
    <col min="5889" max="6138" width="9" style="23" customWidth="1"/>
    <col min="6139" max="6139" width="29.625" style="23" customWidth="1"/>
    <col min="6140" max="6140" width="12.75" style="23"/>
    <col min="6141" max="6141" width="29.75" style="23" customWidth="1"/>
    <col min="6142" max="6142" width="17" style="23" customWidth="1"/>
    <col min="6143" max="6143" width="37" style="23" customWidth="1"/>
    <col min="6144" max="6144" width="17.375" style="23" customWidth="1"/>
    <col min="6145" max="6394" width="9" style="23" customWidth="1"/>
    <col min="6395" max="6395" width="29.625" style="23" customWidth="1"/>
    <col min="6396" max="6396" width="12.75" style="23"/>
    <col min="6397" max="6397" width="29.75" style="23" customWidth="1"/>
    <col min="6398" max="6398" width="17" style="23" customWidth="1"/>
    <col min="6399" max="6399" width="37" style="23" customWidth="1"/>
    <col min="6400" max="6400" width="17.375" style="23" customWidth="1"/>
    <col min="6401" max="6650" width="9" style="23" customWidth="1"/>
    <col min="6651" max="6651" width="29.625" style="23" customWidth="1"/>
    <col min="6652" max="6652" width="12.75" style="23"/>
    <col min="6653" max="6653" width="29.75" style="23" customWidth="1"/>
    <col min="6654" max="6654" width="17" style="23" customWidth="1"/>
    <col min="6655" max="6655" width="37" style="23" customWidth="1"/>
    <col min="6656" max="6656" width="17.375" style="23" customWidth="1"/>
    <col min="6657" max="6906" width="9" style="23" customWidth="1"/>
    <col min="6907" max="6907" width="29.625" style="23" customWidth="1"/>
    <col min="6908" max="6908" width="12.75" style="23"/>
    <col min="6909" max="6909" width="29.75" style="23" customWidth="1"/>
    <col min="6910" max="6910" width="17" style="23" customWidth="1"/>
    <col min="6911" max="6911" width="37" style="23" customWidth="1"/>
    <col min="6912" max="6912" width="17.375" style="23" customWidth="1"/>
    <col min="6913" max="7162" width="9" style="23" customWidth="1"/>
    <col min="7163" max="7163" width="29.625" style="23" customWidth="1"/>
    <col min="7164" max="7164" width="12.75" style="23"/>
    <col min="7165" max="7165" width="29.75" style="23" customWidth="1"/>
    <col min="7166" max="7166" width="17" style="23" customWidth="1"/>
    <col min="7167" max="7167" width="37" style="23" customWidth="1"/>
    <col min="7168" max="7168" width="17.375" style="23" customWidth="1"/>
    <col min="7169" max="7418" width="9" style="23" customWidth="1"/>
    <col min="7419" max="7419" width="29.625" style="23" customWidth="1"/>
    <col min="7420" max="7420" width="12.75" style="23"/>
    <col min="7421" max="7421" width="29.75" style="23" customWidth="1"/>
    <col min="7422" max="7422" width="17" style="23" customWidth="1"/>
    <col min="7423" max="7423" width="37" style="23" customWidth="1"/>
    <col min="7424" max="7424" width="17.375" style="23" customWidth="1"/>
    <col min="7425" max="7674" width="9" style="23" customWidth="1"/>
    <col min="7675" max="7675" width="29.625" style="23" customWidth="1"/>
    <col min="7676" max="7676" width="12.75" style="23"/>
    <col min="7677" max="7677" width="29.75" style="23" customWidth="1"/>
    <col min="7678" max="7678" width="17" style="23" customWidth="1"/>
    <col min="7679" max="7679" width="37" style="23" customWidth="1"/>
    <col min="7680" max="7680" width="17.375" style="23" customWidth="1"/>
    <col min="7681" max="7930" width="9" style="23" customWidth="1"/>
    <col min="7931" max="7931" width="29.625" style="23" customWidth="1"/>
    <col min="7932" max="7932" width="12.75" style="23"/>
    <col min="7933" max="7933" width="29.75" style="23" customWidth="1"/>
    <col min="7934" max="7934" width="17" style="23" customWidth="1"/>
    <col min="7935" max="7935" width="37" style="23" customWidth="1"/>
    <col min="7936" max="7936" width="17.375" style="23" customWidth="1"/>
    <col min="7937" max="8186" width="9" style="23" customWidth="1"/>
    <col min="8187" max="8187" width="29.625" style="23" customWidth="1"/>
    <col min="8188" max="8188" width="12.75" style="23"/>
    <col min="8189" max="8189" width="29.75" style="23" customWidth="1"/>
    <col min="8190" max="8190" width="17" style="23" customWidth="1"/>
    <col min="8191" max="8191" width="37" style="23" customWidth="1"/>
    <col min="8192" max="8192" width="17.375" style="23" customWidth="1"/>
    <col min="8193" max="8442" width="9" style="23" customWidth="1"/>
    <col min="8443" max="8443" width="29.625" style="23" customWidth="1"/>
    <col min="8444" max="8444" width="12.75" style="23"/>
    <col min="8445" max="8445" width="29.75" style="23" customWidth="1"/>
    <col min="8446" max="8446" width="17" style="23" customWidth="1"/>
    <col min="8447" max="8447" width="37" style="23" customWidth="1"/>
    <col min="8448" max="8448" width="17.375" style="23" customWidth="1"/>
    <col min="8449" max="8698" width="9" style="23" customWidth="1"/>
    <col min="8699" max="8699" width="29.625" style="23" customWidth="1"/>
    <col min="8700" max="8700" width="12.75" style="23"/>
    <col min="8701" max="8701" width="29.75" style="23" customWidth="1"/>
    <col min="8702" max="8702" width="17" style="23" customWidth="1"/>
    <col min="8703" max="8703" width="37" style="23" customWidth="1"/>
    <col min="8704" max="8704" width="17.375" style="23" customWidth="1"/>
    <col min="8705" max="8954" width="9" style="23" customWidth="1"/>
    <col min="8955" max="8955" width="29.625" style="23" customWidth="1"/>
    <col min="8956" max="8956" width="12.75" style="23"/>
    <col min="8957" max="8957" width="29.75" style="23" customWidth="1"/>
    <col min="8958" max="8958" width="17" style="23" customWidth="1"/>
    <col min="8959" max="8959" width="37" style="23" customWidth="1"/>
    <col min="8960" max="8960" width="17.375" style="23" customWidth="1"/>
    <col min="8961" max="9210" width="9" style="23" customWidth="1"/>
    <col min="9211" max="9211" width="29.625" style="23" customWidth="1"/>
    <col min="9212" max="9212" width="12.75" style="23"/>
    <col min="9213" max="9213" width="29.75" style="23" customWidth="1"/>
    <col min="9214" max="9214" width="17" style="23" customWidth="1"/>
    <col min="9215" max="9215" width="37" style="23" customWidth="1"/>
    <col min="9216" max="9216" width="17.375" style="23" customWidth="1"/>
    <col min="9217" max="9466" width="9" style="23" customWidth="1"/>
    <col min="9467" max="9467" width="29.625" style="23" customWidth="1"/>
    <col min="9468" max="9468" width="12.75" style="23"/>
    <col min="9469" max="9469" width="29.75" style="23" customWidth="1"/>
    <col min="9470" max="9470" width="17" style="23" customWidth="1"/>
    <col min="9471" max="9471" width="37" style="23" customWidth="1"/>
    <col min="9472" max="9472" width="17.375" style="23" customWidth="1"/>
    <col min="9473" max="9722" width="9" style="23" customWidth="1"/>
    <col min="9723" max="9723" width="29.625" style="23" customWidth="1"/>
    <col min="9724" max="9724" width="12.75" style="23"/>
    <col min="9725" max="9725" width="29.75" style="23" customWidth="1"/>
    <col min="9726" max="9726" width="17" style="23" customWidth="1"/>
    <col min="9727" max="9727" width="37" style="23" customWidth="1"/>
    <col min="9728" max="9728" width="17.375" style="23" customWidth="1"/>
    <col min="9729" max="9978" width="9" style="23" customWidth="1"/>
    <col min="9979" max="9979" width="29.625" style="23" customWidth="1"/>
    <col min="9980" max="9980" width="12.75" style="23"/>
    <col min="9981" max="9981" width="29.75" style="23" customWidth="1"/>
    <col min="9982" max="9982" width="17" style="23" customWidth="1"/>
    <col min="9983" max="9983" width="37" style="23" customWidth="1"/>
    <col min="9984" max="9984" width="17.375" style="23" customWidth="1"/>
    <col min="9985" max="10234" width="9" style="23" customWidth="1"/>
    <col min="10235" max="10235" width="29.625" style="23" customWidth="1"/>
    <col min="10236" max="10236" width="12.75" style="23"/>
    <col min="10237" max="10237" width="29.75" style="23" customWidth="1"/>
    <col min="10238" max="10238" width="17" style="23" customWidth="1"/>
    <col min="10239" max="10239" width="37" style="23" customWidth="1"/>
    <col min="10240" max="10240" width="17.375" style="23" customWidth="1"/>
    <col min="10241" max="10490" width="9" style="23" customWidth="1"/>
    <col min="10491" max="10491" width="29.625" style="23" customWidth="1"/>
    <col min="10492" max="10492" width="12.75" style="23"/>
    <col min="10493" max="10493" width="29.75" style="23" customWidth="1"/>
    <col min="10494" max="10494" width="17" style="23" customWidth="1"/>
    <col min="10495" max="10495" width="37" style="23" customWidth="1"/>
    <col min="10496" max="10496" width="17.375" style="23" customWidth="1"/>
    <col min="10497" max="10746" width="9" style="23" customWidth="1"/>
    <col min="10747" max="10747" width="29.625" style="23" customWidth="1"/>
    <col min="10748" max="10748" width="12.75" style="23"/>
    <col min="10749" max="10749" width="29.75" style="23" customWidth="1"/>
    <col min="10750" max="10750" width="17" style="23" customWidth="1"/>
    <col min="10751" max="10751" width="37" style="23" customWidth="1"/>
    <col min="10752" max="10752" width="17.375" style="23" customWidth="1"/>
    <col min="10753" max="11002" width="9" style="23" customWidth="1"/>
    <col min="11003" max="11003" width="29.625" style="23" customWidth="1"/>
    <col min="11004" max="11004" width="12.75" style="23"/>
    <col min="11005" max="11005" width="29.75" style="23" customWidth="1"/>
    <col min="11006" max="11006" width="17" style="23" customWidth="1"/>
    <col min="11007" max="11007" width="37" style="23" customWidth="1"/>
    <col min="11008" max="11008" width="17.375" style="23" customWidth="1"/>
    <col min="11009" max="11258" width="9" style="23" customWidth="1"/>
    <col min="11259" max="11259" width="29.625" style="23" customWidth="1"/>
    <col min="11260" max="11260" width="12.75" style="23"/>
    <col min="11261" max="11261" width="29.75" style="23" customWidth="1"/>
    <col min="11262" max="11262" width="17" style="23" customWidth="1"/>
    <col min="11263" max="11263" width="37" style="23" customWidth="1"/>
    <col min="11264" max="11264" width="17.375" style="23" customWidth="1"/>
    <col min="11265" max="11514" width="9" style="23" customWidth="1"/>
    <col min="11515" max="11515" width="29.625" style="23" customWidth="1"/>
    <col min="11516" max="11516" width="12.75" style="23"/>
    <col min="11517" max="11517" width="29.75" style="23" customWidth="1"/>
    <col min="11518" max="11518" width="17" style="23" customWidth="1"/>
    <col min="11519" max="11519" width="37" style="23" customWidth="1"/>
    <col min="11520" max="11520" width="17.375" style="23" customWidth="1"/>
    <col min="11521" max="11770" width="9" style="23" customWidth="1"/>
    <col min="11771" max="11771" width="29.625" style="23" customWidth="1"/>
    <col min="11772" max="11772" width="12.75" style="23"/>
    <col min="11773" max="11773" width="29.75" style="23" customWidth="1"/>
    <col min="11774" max="11774" width="17" style="23" customWidth="1"/>
    <col min="11775" max="11775" width="37" style="23" customWidth="1"/>
    <col min="11776" max="11776" width="17.375" style="23" customWidth="1"/>
    <col min="11777" max="12026" width="9" style="23" customWidth="1"/>
    <col min="12027" max="12027" width="29.625" style="23" customWidth="1"/>
    <col min="12028" max="12028" width="12.75" style="23"/>
    <col min="12029" max="12029" width="29.75" style="23" customWidth="1"/>
    <col min="12030" max="12030" width="17" style="23" customWidth="1"/>
    <col min="12031" max="12031" width="37" style="23" customWidth="1"/>
    <col min="12032" max="12032" width="17.375" style="23" customWidth="1"/>
    <col min="12033" max="12282" width="9" style="23" customWidth="1"/>
    <col min="12283" max="12283" width="29.625" style="23" customWidth="1"/>
    <col min="12284" max="12284" width="12.75" style="23"/>
    <col min="12285" max="12285" width="29.75" style="23" customWidth="1"/>
    <col min="12286" max="12286" width="17" style="23" customWidth="1"/>
    <col min="12287" max="12287" width="37" style="23" customWidth="1"/>
    <col min="12288" max="12288" width="17.375" style="23" customWidth="1"/>
    <col min="12289" max="12538" width="9" style="23" customWidth="1"/>
    <col min="12539" max="12539" width="29.625" style="23" customWidth="1"/>
    <col min="12540" max="12540" width="12.75" style="23"/>
    <col min="12541" max="12541" width="29.75" style="23" customWidth="1"/>
    <col min="12542" max="12542" width="17" style="23" customWidth="1"/>
    <col min="12543" max="12543" width="37" style="23" customWidth="1"/>
    <col min="12544" max="12544" width="17.375" style="23" customWidth="1"/>
    <col min="12545" max="12794" width="9" style="23" customWidth="1"/>
    <col min="12795" max="12795" width="29.625" style="23" customWidth="1"/>
    <col min="12796" max="12796" width="12.75" style="23"/>
    <col min="12797" max="12797" width="29.75" style="23" customWidth="1"/>
    <col min="12798" max="12798" width="17" style="23" customWidth="1"/>
    <col min="12799" max="12799" width="37" style="23" customWidth="1"/>
    <col min="12800" max="12800" width="17.375" style="23" customWidth="1"/>
    <col min="12801" max="13050" width="9" style="23" customWidth="1"/>
    <col min="13051" max="13051" width="29.625" style="23" customWidth="1"/>
    <col min="13052" max="13052" width="12.75" style="23"/>
    <col min="13053" max="13053" width="29.75" style="23" customWidth="1"/>
    <col min="13054" max="13054" width="17" style="23" customWidth="1"/>
    <col min="13055" max="13055" width="37" style="23" customWidth="1"/>
    <col min="13056" max="13056" width="17.375" style="23" customWidth="1"/>
    <col min="13057" max="13306" width="9" style="23" customWidth="1"/>
    <col min="13307" max="13307" width="29.625" style="23" customWidth="1"/>
    <col min="13308" max="13308" width="12.75" style="23"/>
    <col min="13309" max="13309" width="29.75" style="23" customWidth="1"/>
    <col min="13310" max="13310" width="17" style="23" customWidth="1"/>
    <col min="13311" max="13311" width="37" style="23" customWidth="1"/>
    <col min="13312" max="13312" width="17.375" style="23" customWidth="1"/>
    <col min="13313" max="13562" width="9" style="23" customWidth="1"/>
    <col min="13563" max="13563" width="29.625" style="23" customWidth="1"/>
    <col min="13564" max="13564" width="12.75" style="23"/>
    <col min="13565" max="13565" width="29.75" style="23" customWidth="1"/>
    <col min="13566" max="13566" width="17" style="23" customWidth="1"/>
    <col min="13567" max="13567" width="37" style="23" customWidth="1"/>
    <col min="13568" max="13568" width="17.375" style="23" customWidth="1"/>
    <col min="13569" max="13818" width="9" style="23" customWidth="1"/>
    <col min="13819" max="13819" width="29.625" style="23" customWidth="1"/>
    <col min="13820" max="13820" width="12.75" style="23"/>
    <col min="13821" max="13821" width="29.75" style="23" customWidth="1"/>
    <col min="13822" max="13822" width="17" style="23" customWidth="1"/>
    <col min="13823" max="13823" width="37" style="23" customWidth="1"/>
    <col min="13824" max="13824" width="17.375" style="23" customWidth="1"/>
    <col min="13825" max="14074" width="9" style="23" customWidth="1"/>
    <col min="14075" max="14075" width="29.625" style="23" customWidth="1"/>
    <col min="14076" max="14076" width="12.75" style="23"/>
    <col min="14077" max="14077" width="29.75" style="23" customWidth="1"/>
    <col min="14078" max="14078" width="17" style="23" customWidth="1"/>
    <col min="14079" max="14079" width="37" style="23" customWidth="1"/>
    <col min="14080" max="14080" width="17.375" style="23" customWidth="1"/>
    <col min="14081" max="14330" width="9" style="23" customWidth="1"/>
    <col min="14331" max="14331" width="29.625" style="23" customWidth="1"/>
    <col min="14332" max="14332" width="12.75" style="23"/>
    <col min="14333" max="14333" width="29.75" style="23" customWidth="1"/>
    <col min="14334" max="14334" width="17" style="23" customWidth="1"/>
    <col min="14335" max="14335" width="37" style="23" customWidth="1"/>
    <col min="14336" max="14336" width="17.375" style="23" customWidth="1"/>
    <col min="14337" max="14586" width="9" style="23" customWidth="1"/>
    <col min="14587" max="14587" width="29.625" style="23" customWidth="1"/>
    <col min="14588" max="14588" width="12.75" style="23"/>
    <col min="14589" max="14589" width="29.75" style="23" customWidth="1"/>
    <col min="14590" max="14590" width="17" style="23" customWidth="1"/>
    <col min="14591" max="14591" width="37" style="23" customWidth="1"/>
    <col min="14592" max="14592" width="17.375" style="23" customWidth="1"/>
    <col min="14593" max="14842" width="9" style="23" customWidth="1"/>
    <col min="14843" max="14843" width="29.625" style="23" customWidth="1"/>
    <col min="14844" max="14844" width="12.75" style="23"/>
    <col min="14845" max="14845" width="29.75" style="23" customWidth="1"/>
    <col min="14846" max="14846" width="17" style="23" customWidth="1"/>
    <col min="14847" max="14847" width="37" style="23" customWidth="1"/>
    <col min="14848" max="14848" width="17.375" style="23" customWidth="1"/>
    <col min="14849" max="15098" width="9" style="23" customWidth="1"/>
    <col min="15099" max="15099" width="29.625" style="23" customWidth="1"/>
    <col min="15100" max="15100" width="12.75" style="23"/>
    <col min="15101" max="15101" width="29.75" style="23" customWidth="1"/>
    <col min="15102" max="15102" width="17" style="23" customWidth="1"/>
    <col min="15103" max="15103" width="37" style="23" customWidth="1"/>
    <col min="15104" max="15104" width="17.375" style="23" customWidth="1"/>
    <col min="15105" max="15354" width="9" style="23" customWidth="1"/>
    <col min="15355" max="15355" width="29.625" style="23" customWidth="1"/>
    <col min="15356" max="15356" width="12.75" style="23"/>
    <col min="15357" max="15357" width="29.75" style="23" customWidth="1"/>
    <col min="15358" max="15358" width="17" style="23" customWidth="1"/>
    <col min="15359" max="15359" width="37" style="23" customWidth="1"/>
    <col min="15360" max="15360" width="17.375" style="23" customWidth="1"/>
    <col min="15361" max="15610" width="9" style="23" customWidth="1"/>
    <col min="15611" max="15611" width="29.625" style="23" customWidth="1"/>
    <col min="15612" max="15612" width="12.75" style="23"/>
    <col min="15613" max="15613" width="29.75" style="23" customWidth="1"/>
    <col min="15614" max="15614" width="17" style="23" customWidth="1"/>
    <col min="15615" max="15615" width="37" style="23" customWidth="1"/>
    <col min="15616" max="15616" width="17.375" style="23" customWidth="1"/>
    <col min="15617" max="15866" width="9" style="23" customWidth="1"/>
    <col min="15867" max="15867" width="29.625" style="23" customWidth="1"/>
    <col min="15868" max="15868" width="12.75" style="23"/>
    <col min="15869" max="15869" width="29.75" style="23" customWidth="1"/>
    <col min="15870" max="15870" width="17" style="23" customWidth="1"/>
    <col min="15871" max="15871" width="37" style="23" customWidth="1"/>
    <col min="15872" max="15872" width="17.375" style="23" customWidth="1"/>
    <col min="15873" max="16122" width="9" style="23" customWidth="1"/>
    <col min="16123" max="16123" width="29.625" style="23" customWidth="1"/>
    <col min="16124" max="16124" width="12.75" style="23"/>
    <col min="16125" max="16125" width="29.75" style="23" customWidth="1"/>
    <col min="16126" max="16126" width="17" style="23" customWidth="1"/>
    <col min="16127" max="16127" width="37" style="23" customWidth="1"/>
    <col min="16128" max="16128" width="17.375" style="23" customWidth="1"/>
    <col min="16129" max="16378" width="9" style="23" customWidth="1"/>
    <col min="16379" max="16379" width="29.625" style="23" customWidth="1"/>
    <col min="16380" max="16384" width="12.75" style="23"/>
  </cols>
  <sheetData>
    <row r="1" spans="1:6" ht="18.75">
      <c r="A1" s="375" t="s">
        <v>227</v>
      </c>
      <c r="B1" s="375"/>
      <c r="C1" s="47"/>
      <c r="D1" s="48"/>
    </row>
    <row r="2" spans="1:6" ht="30" customHeight="1">
      <c r="A2" s="372" t="s">
        <v>420</v>
      </c>
      <c r="B2" s="372"/>
      <c r="C2" s="372"/>
      <c r="D2" s="372"/>
    </row>
    <row r="3" spans="1:6" s="24" customFormat="1" ht="21.95" customHeight="1" thickBot="1">
      <c r="A3" s="58"/>
      <c r="B3" s="59"/>
      <c r="C3" s="60"/>
      <c r="D3" s="61" t="s">
        <v>32</v>
      </c>
    </row>
    <row r="4" spans="1:6" s="24" customFormat="1" ht="24" customHeight="1">
      <c r="A4" s="175" t="s">
        <v>40</v>
      </c>
      <c r="B4" s="145" t="s">
        <v>82</v>
      </c>
      <c r="C4" s="145" t="s">
        <v>36</v>
      </c>
      <c r="D4" s="176" t="s">
        <v>29</v>
      </c>
    </row>
    <row r="5" spans="1:6" s="24" customFormat="1" ht="24" customHeight="1">
      <c r="A5" s="167" t="s">
        <v>37</v>
      </c>
      <c r="B5" s="183">
        <f>B6+B19</f>
        <v>0</v>
      </c>
      <c r="C5" s="103" t="s">
        <v>155</v>
      </c>
      <c r="D5" s="190">
        <f>B5</f>
        <v>0</v>
      </c>
      <c r="E5" s="27"/>
    </row>
    <row r="6" spans="1:6" s="24" customFormat="1" ht="24" customHeight="1">
      <c r="A6" s="105" t="s">
        <v>38</v>
      </c>
      <c r="B6" s="184">
        <f>SUM(B7:B10)</f>
        <v>0</v>
      </c>
      <c r="C6" s="107" t="s">
        <v>156</v>
      </c>
      <c r="D6" s="191">
        <f>D7+D11+D14+D17</f>
        <v>0</v>
      </c>
      <c r="E6" s="27"/>
    </row>
    <row r="7" spans="1:6" s="24" customFormat="1" ht="20.100000000000001" customHeight="1">
      <c r="A7" s="155" t="s">
        <v>79</v>
      </c>
      <c r="B7" s="185"/>
      <c r="C7" s="168" t="s">
        <v>117</v>
      </c>
      <c r="D7" s="192"/>
      <c r="E7" s="197"/>
    </row>
    <row r="8" spans="1:6" s="24" customFormat="1" ht="20.100000000000001" customHeight="1">
      <c r="A8" s="155" t="s">
        <v>80</v>
      </c>
      <c r="B8" s="185"/>
      <c r="C8" s="169" t="s">
        <v>206</v>
      </c>
      <c r="D8" s="192"/>
      <c r="E8" s="197"/>
    </row>
    <row r="9" spans="1:6" s="24" customFormat="1" ht="20.100000000000001" customHeight="1">
      <c r="A9" s="155" t="s">
        <v>204</v>
      </c>
      <c r="B9" s="185"/>
      <c r="C9" s="169" t="s">
        <v>207</v>
      </c>
      <c r="D9" s="192"/>
      <c r="E9" s="27"/>
    </row>
    <row r="10" spans="1:6" s="24" customFormat="1" ht="20.100000000000001" customHeight="1">
      <c r="A10" s="155" t="s">
        <v>205</v>
      </c>
      <c r="B10" s="185"/>
      <c r="C10" s="169" t="s">
        <v>208</v>
      </c>
      <c r="D10" s="192"/>
      <c r="E10" s="27"/>
    </row>
    <row r="11" spans="1:6" s="24" customFormat="1" ht="20.100000000000001" customHeight="1">
      <c r="A11" s="170"/>
      <c r="B11" s="186"/>
      <c r="C11" s="168" t="s">
        <v>121</v>
      </c>
      <c r="D11" s="193"/>
      <c r="E11" s="197"/>
      <c r="F11" s="27"/>
    </row>
    <row r="12" spans="1:6" s="24" customFormat="1" ht="20.100000000000001" customHeight="1">
      <c r="A12" s="171"/>
      <c r="B12" s="186"/>
      <c r="C12" s="169" t="s">
        <v>209</v>
      </c>
      <c r="D12" s="193"/>
      <c r="E12" s="27"/>
      <c r="F12" s="27"/>
    </row>
    <row r="13" spans="1:6" s="24" customFormat="1" ht="20.100000000000001" customHeight="1">
      <c r="A13" s="171"/>
      <c r="B13" s="186"/>
      <c r="C13" s="169" t="s">
        <v>210</v>
      </c>
      <c r="D13" s="193"/>
      <c r="E13" s="27"/>
      <c r="F13" s="27"/>
    </row>
    <row r="14" spans="1:6" s="24" customFormat="1" ht="20.100000000000001" customHeight="1">
      <c r="A14" s="172"/>
      <c r="B14" s="187"/>
      <c r="C14" s="168" t="s">
        <v>211</v>
      </c>
      <c r="D14" s="194"/>
      <c r="E14" s="27"/>
      <c r="F14" s="27"/>
    </row>
    <row r="15" spans="1:6" s="24" customFormat="1" ht="20.100000000000001" customHeight="1">
      <c r="A15" s="172"/>
      <c r="B15" s="187"/>
      <c r="C15" s="169" t="s">
        <v>213</v>
      </c>
      <c r="D15" s="194"/>
      <c r="E15" s="27"/>
    </row>
    <row r="16" spans="1:6" s="24" customFormat="1" ht="20.100000000000001" customHeight="1">
      <c r="A16" s="173"/>
      <c r="B16" s="186"/>
      <c r="C16" s="174" t="s">
        <v>214</v>
      </c>
      <c r="D16" s="193"/>
      <c r="E16" s="27"/>
    </row>
    <row r="17" spans="1:5" s="24" customFormat="1" ht="20.100000000000001" customHeight="1">
      <c r="A17" s="173"/>
      <c r="B17" s="186"/>
      <c r="C17" s="168" t="s">
        <v>125</v>
      </c>
      <c r="D17" s="193"/>
      <c r="E17" s="27"/>
    </row>
    <row r="18" spans="1:5" s="24" customFormat="1" ht="20.100000000000001" customHeight="1">
      <c r="A18" s="173"/>
      <c r="B18" s="186"/>
      <c r="C18" s="169" t="s">
        <v>212</v>
      </c>
      <c r="D18" s="193"/>
      <c r="E18" s="27"/>
    </row>
    <row r="19" spans="1:5" s="24" customFormat="1" ht="20.100000000000001" customHeight="1">
      <c r="A19" s="153" t="s">
        <v>30</v>
      </c>
      <c r="B19" s="188">
        <f>SUM(B20:B21)</f>
        <v>0</v>
      </c>
      <c r="C19" s="158" t="s">
        <v>157</v>
      </c>
      <c r="D19" s="195">
        <f>SUM(D20:D21)</f>
        <v>0</v>
      </c>
      <c r="E19" s="179"/>
    </row>
    <row r="20" spans="1:5" s="180" customFormat="1" ht="20.100000000000001" customHeight="1">
      <c r="A20" s="171" t="s">
        <v>339</v>
      </c>
      <c r="B20" s="186"/>
      <c r="C20" s="174" t="s">
        <v>250</v>
      </c>
      <c r="D20" s="193"/>
      <c r="E20" s="198"/>
    </row>
    <row r="21" spans="1:5" s="180" customFormat="1" ht="20.100000000000001" customHeight="1">
      <c r="A21" s="181" t="s">
        <v>251</v>
      </c>
      <c r="B21" s="189"/>
      <c r="C21" s="182" t="s">
        <v>252</v>
      </c>
      <c r="D21" s="196"/>
      <c r="E21" s="198"/>
    </row>
    <row r="22" spans="1:5" ht="59.25" customHeight="1">
      <c r="A22" s="394" t="s">
        <v>421</v>
      </c>
      <c r="B22" s="394"/>
      <c r="C22" s="394"/>
      <c r="D22" s="394"/>
    </row>
    <row r="23" spans="1:5" ht="22.15" customHeight="1"/>
    <row r="24" spans="1:5" ht="22.15" customHeight="1"/>
  </sheetData>
  <mergeCells count="3">
    <mergeCell ref="A2:D2"/>
    <mergeCell ref="A22:D22"/>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B1:B21"/>
  <sheetViews>
    <sheetView workbookViewId="0">
      <selection activeCell="B2" sqref="B2:B21"/>
    </sheetView>
  </sheetViews>
  <sheetFormatPr defaultColWidth="10" defaultRowHeight="13.5"/>
  <cols>
    <col min="1" max="1" width="6.375" style="64" customWidth="1"/>
    <col min="2" max="2" width="74.875" style="64" customWidth="1"/>
    <col min="3" max="16384" width="10" style="64"/>
  </cols>
  <sheetData>
    <row r="1" spans="2:2" s="65" customFormat="1" ht="58.5" customHeight="1">
      <c r="B1" s="66" t="s">
        <v>229</v>
      </c>
    </row>
    <row r="2" spans="2:2" s="65" customFormat="1" ht="27" customHeight="1">
      <c r="B2" s="70" t="s">
        <v>375</v>
      </c>
    </row>
    <row r="3" spans="2:2" s="67" customFormat="1" ht="27" customHeight="1">
      <c r="B3" s="71" t="s">
        <v>230</v>
      </c>
    </row>
    <row r="4" spans="2:2" ht="27" customHeight="1">
      <c r="B4" s="72" t="s">
        <v>376</v>
      </c>
    </row>
    <row r="5" spans="2:2" ht="27" customHeight="1">
      <c r="B5" s="72" t="s">
        <v>377</v>
      </c>
    </row>
    <row r="6" spans="2:2" ht="27" customHeight="1">
      <c r="B6" s="71" t="s">
        <v>231</v>
      </c>
    </row>
    <row r="7" spans="2:2" ht="27" customHeight="1">
      <c r="B7" s="72" t="s">
        <v>378</v>
      </c>
    </row>
    <row r="8" spans="2:2" ht="27" customHeight="1">
      <c r="B8" s="72" t="s">
        <v>379</v>
      </c>
    </row>
    <row r="9" spans="2:2" ht="27" customHeight="1">
      <c r="B9" s="71" t="s">
        <v>232</v>
      </c>
    </row>
    <row r="10" spans="2:2" ht="27" customHeight="1">
      <c r="B10" s="72" t="s">
        <v>380</v>
      </c>
    </row>
    <row r="11" spans="2:2" ht="27" customHeight="1">
      <c r="B11" s="70" t="s">
        <v>367</v>
      </c>
    </row>
    <row r="12" spans="2:2" ht="27" customHeight="1">
      <c r="B12" s="71" t="s">
        <v>233</v>
      </c>
    </row>
    <row r="13" spans="2:2" ht="27" customHeight="1">
      <c r="B13" s="72" t="s">
        <v>368</v>
      </c>
    </row>
    <row r="14" spans="2:2" ht="27" customHeight="1">
      <c r="B14" s="72" t="s">
        <v>369</v>
      </c>
    </row>
    <row r="15" spans="2:2" ht="44.25" customHeight="1">
      <c r="B15" s="73" t="s">
        <v>370</v>
      </c>
    </row>
    <row r="16" spans="2:2" ht="44.25" customHeight="1">
      <c r="B16" s="73" t="s">
        <v>371</v>
      </c>
    </row>
    <row r="17" spans="2:2" ht="27" customHeight="1">
      <c r="B17" s="71" t="s">
        <v>231</v>
      </c>
    </row>
    <row r="18" spans="2:2" ht="27" customHeight="1">
      <c r="B18" s="72" t="s">
        <v>372</v>
      </c>
    </row>
    <row r="19" spans="2:2" ht="27" customHeight="1">
      <c r="B19" s="72" t="s">
        <v>373</v>
      </c>
    </row>
    <row r="20" spans="2:2" ht="27" customHeight="1">
      <c r="B20" s="71" t="s">
        <v>232</v>
      </c>
    </row>
    <row r="21" spans="2:2" ht="27" customHeight="1">
      <c r="B21" s="72" t="s">
        <v>374</v>
      </c>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3">
    <tabColor rgb="FFFFFF00"/>
  </sheetPr>
  <dimension ref="A1:R49"/>
  <sheetViews>
    <sheetView showZeros="0" topLeftCell="C1" workbookViewId="0">
      <selection activeCell="G27" sqref="G27"/>
    </sheetView>
  </sheetViews>
  <sheetFormatPr defaultRowHeight="21.95" customHeight="1"/>
  <cols>
    <col min="1" max="1" width="29.125" style="20" customWidth="1"/>
    <col min="2" max="4" width="11.875" style="20" customWidth="1"/>
    <col min="5" max="5" width="12.125" style="20" customWidth="1"/>
    <col min="6" max="6" width="12.5" style="20" customWidth="1"/>
    <col min="7" max="7" width="11.75" style="20" customWidth="1"/>
    <col min="8" max="8" width="31.125" style="20" customWidth="1"/>
    <col min="9" max="9" width="12.25" style="20" bestFit="1" customWidth="1"/>
    <col min="10" max="11" width="11.875" style="20" customWidth="1"/>
    <col min="12" max="13" width="12.125" style="20" customWidth="1"/>
    <col min="14" max="14" width="11.75" style="20" customWidth="1"/>
    <col min="15" max="15" width="11.75" style="315" hidden="1" customWidth="1"/>
    <col min="16" max="16" width="0" style="20" hidden="1" customWidth="1"/>
    <col min="17" max="18" width="9" style="20" hidden="1" customWidth="1"/>
    <col min="19" max="31" width="0" style="20" hidden="1" customWidth="1"/>
    <col min="32" max="252" width="9" style="20"/>
    <col min="253" max="253" width="4.875" style="20" customWidth="1"/>
    <col min="254" max="254" width="30.625" style="20" customWidth="1"/>
    <col min="255" max="255" width="17" style="20" customWidth="1"/>
    <col min="256" max="256" width="13.5" style="20" customWidth="1"/>
    <col min="257" max="257" width="32.125" style="20" customWidth="1"/>
    <col min="258" max="258" width="15.5" style="20" customWidth="1"/>
    <col min="259" max="259" width="12.25" style="20" customWidth="1"/>
    <col min="260" max="508" width="9" style="20"/>
    <col min="509" max="509" width="4.875" style="20" customWidth="1"/>
    <col min="510" max="510" width="30.625" style="20" customWidth="1"/>
    <col min="511" max="511" width="17" style="20" customWidth="1"/>
    <col min="512" max="512" width="13.5" style="20" customWidth="1"/>
    <col min="513" max="513" width="32.125" style="20" customWidth="1"/>
    <col min="514" max="514" width="15.5" style="20" customWidth="1"/>
    <col min="515" max="515" width="12.25" style="20" customWidth="1"/>
    <col min="516" max="764" width="9" style="20"/>
    <col min="765" max="765" width="4.875" style="20" customWidth="1"/>
    <col min="766" max="766" width="30.625" style="20" customWidth="1"/>
    <col min="767" max="767" width="17" style="20" customWidth="1"/>
    <col min="768" max="768" width="13.5" style="20" customWidth="1"/>
    <col min="769" max="769" width="32.125" style="20" customWidth="1"/>
    <col min="770" max="770" width="15.5" style="20" customWidth="1"/>
    <col min="771" max="771" width="12.25" style="20" customWidth="1"/>
    <col min="772" max="1020" width="10" style="20"/>
    <col min="1021" max="1021" width="4.875" style="20" customWidth="1"/>
    <col min="1022" max="1022" width="30.625" style="20" customWidth="1"/>
    <col min="1023" max="1023" width="17" style="20" customWidth="1"/>
    <col min="1024" max="1024" width="13.5" style="20" customWidth="1"/>
    <col min="1025" max="1025" width="32.125" style="20" customWidth="1"/>
    <col min="1026" max="1026" width="15.5" style="20" customWidth="1"/>
    <col min="1027" max="1027" width="12.25" style="20" customWidth="1"/>
    <col min="1028" max="1276" width="9" style="20"/>
    <col min="1277" max="1277" width="4.875" style="20" customWidth="1"/>
    <col min="1278" max="1278" width="30.625" style="20" customWidth="1"/>
    <col min="1279" max="1279" width="17" style="20" customWidth="1"/>
    <col min="1280" max="1280" width="13.5" style="20" customWidth="1"/>
    <col min="1281" max="1281" width="32.125" style="20" customWidth="1"/>
    <col min="1282" max="1282" width="15.5" style="20" customWidth="1"/>
    <col min="1283" max="1283" width="12.25" style="20" customWidth="1"/>
    <col min="1284" max="1532" width="9" style="20"/>
    <col min="1533" max="1533" width="4.875" style="20" customWidth="1"/>
    <col min="1534" max="1534" width="30.625" style="20" customWidth="1"/>
    <col min="1535" max="1535" width="17" style="20" customWidth="1"/>
    <col min="1536" max="1536" width="13.5" style="20" customWidth="1"/>
    <col min="1537" max="1537" width="32.125" style="20" customWidth="1"/>
    <col min="1538" max="1538" width="15.5" style="20" customWidth="1"/>
    <col min="1539" max="1539" width="12.25" style="20" customWidth="1"/>
    <col min="1540" max="1788" width="9" style="20"/>
    <col min="1789" max="1789" width="4.875" style="20" customWidth="1"/>
    <col min="1790" max="1790" width="30.625" style="20" customWidth="1"/>
    <col min="1791" max="1791" width="17" style="20" customWidth="1"/>
    <col min="1792" max="1792" width="13.5" style="20" customWidth="1"/>
    <col min="1793" max="1793" width="32.125" style="20" customWidth="1"/>
    <col min="1794" max="1794" width="15.5" style="20" customWidth="1"/>
    <col min="1795" max="1795" width="12.25" style="20" customWidth="1"/>
    <col min="1796" max="2044" width="10" style="20"/>
    <col min="2045" max="2045" width="4.875" style="20" customWidth="1"/>
    <col min="2046" max="2046" width="30.625" style="20" customWidth="1"/>
    <col min="2047" max="2047" width="17" style="20" customWidth="1"/>
    <col min="2048" max="2048" width="13.5" style="20" customWidth="1"/>
    <col min="2049" max="2049" width="32.125" style="20" customWidth="1"/>
    <col min="2050" max="2050" width="15.5" style="20" customWidth="1"/>
    <col min="2051" max="2051" width="12.25" style="20" customWidth="1"/>
    <col min="2052" max="2300" width="9" style="20"/>
    <col min="2301" max="2301" width="4.875" style="20" customWidth="1"/>
    <col min="2302" max="2302" width="30.625" style="20" customWidth="1"/>
    <col min="2303" max="2303" width="17" style="20" customWidth="1"/>
    <col min="2304" max="2304" width="13.5" style="20" customWidth="1"/>
    <col min="2305" max="2305" width="32.125" style="20" customWidth="1"/>
    <col min="2306" max="2306" width="15.5" style="20" customWidth="1"/>
    <col min="2307" max="2307" width="12.25" style="20" customWidth="1"/>
    <col min="2308" max="2556" width="9" style="20"/>
    <col min="2557" max="2557" width="4.875" style="20" customWidth="1"/>
    <col min="2558" max="2558" width="30.625" style="20" customWidth="1"/>
    <col min="2559" max="2559" width="17" style="20" customWidth="1"/>
    <col min="2560" max="2560" width="13.5" style="20" customWidth="1"/>
    <col min="2561" max="2561" width="32.125" style="20" customWidth="1"/>
    <col min="2562" max="2562" width="15.5" style="20" customWidth="1"/>
    <col min="2563" max="2563" width="12.25" style="20" customWidth="1"/>
    <col min="2564" max="2812" width="9" style="20"/>
    <col min="2813" max="2813" width="4.875" style="20" customWidth="1"/>
    <col min="2814" max="2814" width="30.625" style="20" customWidth="1"/>
    <col min="2815" max="2815" width="17" style="20" customWidth="1"/>
    <col min="2816" max="2816" width="13.5" style="20" customWidth="1"/>
    <col min="2817" max="2817" width="32.125" style="20" customWidth="1"/>
    <col min="2818" max="2818" width="15.5" style="20" customWidth="1"/>
    <col min="2819" max="2819" width="12.25" style="20" customWidth="1"/>
    <col min="2820" max="3068" width="10" style="20"/>
    <col min="3069" max="3069" width="4.875" style="20" customWidth="1"/>
    <col min="3070" max="3070" width="30.625" style="20" customWidth="1"/>
    <col min="3071" max="3071" width="17" style="20" customWidth="1"/>
    <col min="3072" max="3072" width="13.5" style="20" customWidth="1"/>
    <col min="3073" max="3073" width="32.125" style="20" customWidth="1"/>
    <col min="3074" max="3074" width="15.5" style="20" customWidth="1"/>
    <col min="3075" max="3075" width="12.25" style="20" customWidth="1"/>
    <col min="3076" max="3324" width="9" style="20"/>
    <col min="3325" max="3325" width="4.875" style="20" customWidth="1"/>
    <col min="3326" max="3326" width="30.625" style="20" customWidth="1"/>
    <col min="3327" max="3327" width="17" style="20" customWidth="1"/>
    <col min="3328" max="3328" width="13.5" style="20" customWidth="1"/>
    <col min="3329" max="3329" width="32.125" style="20" customWidth="1"/>
    <col min="3330" max="3330" width="15.5" style="20" customWidth="1"/>
    <col min="3331" max="3331" width="12.25" style="20" customWidth="1"/>
    <col min="3332" max="3580" width="9" style="20"/>
    <col min="3581" max="3581" width="4.875" style="20" customWidth="1"/>
    <col min="3582" max="3582" width="30.625" style="20" customWidth="1"/>
    <col min="3583" max="3583" width="17" style="20" customWidth="1"/>
    <col min="3584" max="3584" width="13.5" style="20" customWidth="1"/>
    <col min="3585" max="3585" width="32.125" style="20" customWidth="1"/>
    <col min="3586" max="3586" width="15.5" style="20" customWidth="1"/>
    <col min="3587" max="3587" width="12.25" style="20" customWidth="1"/>
    <col min="3588" max="3836" width="9" style="20"/>
    <col min="3837" max="3837" width="4.875" style="20" customWidth="1"/>
    <col min="3838" max="3838" width="30.625" style="20" customWidth="1"/>
    <col min="3839" max="3839" width="17" style="20" customWidth="1"/>
    <col min="3840" max="3840" width="13.5" style="20" customWidth="1"/>
    <col min="3841" max="3841" width="32.125" style="20" customWidth="1"/>
    <col min="3842" max="3842" width="15.5" style="20" customWidth="1"/>
    <col min="3843" max="3843" width="12.25" style="20" customWidth="1"/>
    <col min="3844" max="4092" width="10" style="20"/>
    <col min="4093" max="4093" width="4.875" style="20" customWidth="1"/>
    <col min="4094" max="4094" width="30.625" style="20" customWidth="1"/>
    <col min="4095" max="4095" width="17" style="20" customWidth="1"/>
    <col min="4096" max="4096" width="13.5" style="20" customWidth="1"/>
    <col min="4097" max="4097" width="32.125" style="20" customWidth="1"/>
    <col min="4098" max="4098" width="15.5" style="20" customWidth="1"/>
    <col min="4099" max="4099" width="12.25" style="20" customWidth="1"/>
    <col min="4100" max="4348" width="9" style="20"/>
    <col min="4349" max="4349" width="4.875" style="20" customWidth="1"/>
    <col min="4350" max="4350" width="30.625" style="20" customWidth="1"/>
    <col min="4351" max="4351" width="17" style="20" customWidth="1"/>
    <col min="4352" max="4352" width="13.5" style="20" customWidth="1"/>
    <col min="4353" max="4353" width="32.125" style="20" customWidth="1"/>
    <col min="4354" max="4354" width="15.5" style="20" customWidth="1"/>
    <col min="4355" max="4355" width="12.25" style="20" customWidth="1"/>
    <col min="4356" max="4604" width="9" style="20"/>
    <col min="4605" max="4605" width="4.875" style="20" customWidth="1"/>
    <col min="4606" max="4606" width="30.625" style="20" customWidth="1"/>
    <col min="4607" max="4607" width="17" style="20" customWidth="1"/>
    <col min="4608" max="4608" width="13.5" style="20" customWidth="1"/>
    <col min="4609" max="4609" width="32.125" style="20" customWidth="1"/>
    <col min="4610" max="4610" width="15.5" style="20" customWidth="1"/>
    <col min="4611" max="4611" width="12.25" style="20" customWidth="1"/>
    <col min="4612" max="4860" width="9" style="20"/>
    <col min="4861" max="4861" width="4.875" style="20" customWidth="1"/>
    <col min="4862" max="4862" width="30.625" style="20" customWidth="1"/>
    <col min="4863" max="4863" width="17" style="20" customWidth="1"/>
    <col min="4864" max="4864" width="13.5" style="20" customWidth="1"/>
    <col min="4865" max="4865" width="32.125" style="20" customWidth="1"/>
    <col min="4866" max="4866" width="15.5" style="20" customWidth="1"/>
    <col min="4867" max="4867" width="12.25" style="20" customWidth="1"/>
    <col min="4868" max="5116" width="10" style="20"/>
    <col min="5117" max="5117" width="4.875" style="20" customWidth="1"/>
    <col min="5118" max="5118" width="30.625" style="20" customWidth="1"/>
    <col min="5119" max="5119" width="17" style="20" customWidth="1"/>
    <col min="5120" max="5120" width="13.5" style="20" customWidth="1"/>
    <col min="5121" max="5121" width="32.125" style="20" customWidth="1"/>
    <col min="5122" max="5122" width="15.5" style="20" customWidth="1"/>
    <col min="5123" max="5123" width="12.25" style="20" customWidth="1"/>
    <col min="5124" max="5372" width="9" style="20"/>
    <col min="5373" max="5373" width="4.875" style="20" customWidth="1"/>
    <col min="5374" max="5374" width="30.625" style="20" customWidth="1"/>
    <col min="5375" max="5375" width="17" style="20" customWidth="1"/>
    <col min="5376" max="5376" width="13.5" style="20" customWidth="1"/>
    <col min="5377" max="5377" width="32.125" style="20" customWidth="1"/>
    <col min="5378" max="5378" width="15.5" style="20" customWidth="1"/>
    <col min="5379" max="5379" width="12.25" style="20" customWidth="1"/>
    <col min="5380" max="5628" width="9" style="20"/>
    <col min="5629" max="5629" width="4.875" style="20" customWidth="1"/>
    <col min="5630" max="5630" width="30.625" style="20" customWidth="1"/>
    <col min="5631" max="5631" width="17" style="20" customWidth="1"/>
    <col min="5632" max="5632" width="13.5" style="20" customWidth="1"/>
    <col min="5633" max="5633" width="32.125" style="20" customWidth="1"/>
    <col min="5634" max="5634" width="15.5" style="20" customWidth="1"/>
    <col min="5635" max="5635" width="12.25" style="20" customWidth="1"/>
    <col min="5636" max="5884" width="9" style="20"/>
    <col min="5885" max="5885" width="4.875" style="20" customWidth="1"/>
    <col min="5886" max="5886" width="30.625" style="20" customWidth="1"/>
    <col min="5887" max="5887" width="17" style="20" customWidth="1"/>
    <col min="5888" max="5888" width="13.5" style="20" customWidth="1"/>
    <col min="5889" max="5889" width="32.125" style="20" customWidth="1"/>
    <col min="5890" max="5890" width="15.5" style="20" customWidth="1"/>
    <col min="5891" max="5891" width="12.25" style="20" customWidth="1"/>
    <col min="5892" max="6140" width="10" style="20"/>
    <col min="6141" max="6141" width="4.875" style="20" customWidth="1"/>
    <col min="6142" max="6142" width="30.625" style="20" customWidth="1"/>
    <col min="6143" max="6143" width="17" style="20" customWidth="1"/>
    <col min="6144" max="6144" width="13.5" style="20" customWidth="1"/>
    <col min="6145" max="6145" width="32.125" style="20" customWidth="1"/>
    <col min="6146" max="6146" width="15.5" style="20" customWidth="1"/>
    <col min="6147" max="6147" width="12.25" style="20" customWidth="1"/>
    <col min="6148" max="6396" width="9" style="20"/>
    <col min="6397" max="6397" width="4.875" style="20" customWidth="1"/>
    <col min="6398" max="6398" width="30.625" style="20" customWidth="1"/>
    <col min="6399" max="6399" width="17" style="20" customWidth="1"/>
    <col min="6400" max="6400" width="13.5" style="20" customWidth="1"/>
    <col min="6401" max="6401" width="32.125" style="20" customWidth="1"/>
    <col min="6402" max="6402" width="15.5" style="20" customWidth="1"/>
    <col min="6403" max="6403" width="12.25" style="20" customWidth="1"/>
    <col min="6404" max="6652" width="9" style="20"/>
    <col min="6653" max="6653" width="4.875" style="20" customWidth="1"/>
    <col min="6654" max="6654" width="30.625" style="20" customWidth="1"/>
    <col min="6655" max="6655" width="17" style="20" customWidth="1"/>
    <col min="6656" max="6656" width="13.5" style="20" customWidth="1"/>
    <col min="6657" max="6657" width="32.125" style="20" customWidth="1"/>
    <col min="6658" max="6658" width="15.5" style="20" customWidth="1"/>
    <col min="6659" max="6659" width="12.25" style="20" customWidth="1"/>
    <col min="6660" max="6908" width="9" style="20"/>
    <col min="6909" max="6909" width="4.875" style="20" customWidth="1"/>
    <col min="6910" max="6910" width="30.625" style="20" customWidth="1"/>
    <col min="6911" max="6911" width="17" style="20" customWidth="1"/>
    <col min="6912" max="6912" width="13.5" style="20" customWidth="1"/>
    <col min="6913" max="6913" width="32.125" style="20" customWidth="1"/>
    <col min="6914" max="6914" width="15.5" style="20" customWidth="1"/>
    <col min="6915" max="6915" width="12.25" style="20" customWidth="1"/>
    <col min="6916" max="7164" width="10" style="20"/>
    <col min="7165" max="7165" width="4.875" style="20" customWidth="1"/>
    <col min="7166" max="7166" width="30.625" style="20" customWidth="1"/>
    <col min="7167" max="7167" width="17" style="20" customWidth="1"/>
    <col min="7168" max="7168" width="13.5" style="20" customWidth="1"/>
    <col min="7169" max="7169" width="32.125" style="20" customWidth="1"/>
    <col min="7170" max="7170" width="15.5" style="20" customWidth="1"/>
    <col min="7171" max="7171" width="12.25" style="20" customWidth="1"/>
    <col min="7172" max="7420" width="9" style="20"/>
    <col min="7421" max="7421" width="4.875" style="20" customWidth="1"/>
    <col min="7422" max="7422" width="30.625" style="20" customWidth="1"/>
    <col min="7423" max="7423" width="17" style="20" customWidth="1"/>
    <col min="7424" max="7424" width="13.5" style="20" customWidth="1"/>
    <col min="7425" max="7425" width="32.125" style="20" customWidth="1"/>
    <col min="7426" max="7426" width="15.5" style="20" customWidth="1"/>
    <col min="7427" max="7427" width="12.25" style="20" customWidth="1"/>
    <col min="7428" max="7676" width="9" style="20"/>
    <col min="7677" max="7677" width="4.875" style="20" customWidth="1"/>
    <col min="7678" max="7678" width="30.625" style="20" customWidth="1"/>
    <col min="7679" max="7679" width="17" style="20" customWidth="1"/>
    <col min="7680" max="7680" width="13.5" style="20" customWidth="1"/>
    <col min="7681" max="7681" width="32.125" style="20" customWidth="1"/>
    <col min="7682" max="7682" width="15.5" style="20" customWidth="1"/>
    <col min="7683" max="7683" width="12.25" style="20" customWidth="1"/>
    <col min="7684" max="7932" width="9" style="20"/>
    <col min="7933" max="7933" width="4.875" style="20" customWidth="1"/>
    <col min="7934" max="7934" width="30.625" style="20" customWidth="1"/>
    <col min="7935" max="7935" width="17" style="20" customWidth="1"/>
    <col min="7936" max="7936" width="13.5" style="20" customWidth="1"/>
    <col min="7937" max="7937" width="32.125" style="20" customWidth="1"/>
    <col min="7938" max="7938" width="15.5" style="20" customWidth="1"/>
    <col min="7939" max="7939" width="12.25" style="20" customWidth="1"/>
    <col min="7940" max="8188" width="10" style="20"/>
    <col min="8189" max="8189" width="4.875" style="20" customWidth="1"/>
    <col min="8190" max="8190" width="30.625" style="20" customWidth="1"/>
    <col min="8191" max="8191" width="17" style="20" customWidth="1"/>
    <col min="8192" max="8192" width="13.5" style="20" customWidth="1"/>
    <col min="8193" max="8193" width="32.125" style="20" customWidth="1"/>
    <col min="8194" max="8194" width="15.5" style="20" customWidth="1"/>
    <col min="8195" max="8195" width="12.25" style="20" customWidth="1"/>
    <col min="8196" max="8444" width="9" style="20"/>
    <col min="8445" max="8445" width="4.875" style="20" customWidth="1"/>
    <col min="8446" max="8446" width="30.625" style="20" customWidth="1"/>
    <col min="8447" max="8447" width="17" style="20" customWidth="1"/>
    <col min="8448" max="8448" width="13.5" style="20" customWidth="1"/>
    <col min="8449" max="8449" width="32.125" style="20" customWidth="1"/>
    <col min="8450" max="8450" width="15.5" style="20" customWidth="1"/>
    <col min="8451" max="8451" width="12.25" style="20" customWidth="1"/>
    <col min="8452" max="8700" width="9" style="20"/>
    <col min="8701" max="8701" width="4.875" style="20" customWidth="1"/>
    <col min="8702" max="8702" width="30.625" style="20" customWidth="1"/>
    <col min="8703" max="8703" width="17" style="20" customWidth="1"/>
    <col min="8704" max="8704" width="13.5" style="20" customWidth="1"/>
    <col min="8705" max="8705" width="32.125" style="20" customWidth="1"/>
    <col min="8706" max="8706" width="15.5" style="20" customWidth="1"/>
    <col min="8707" max="8707" width="12.25" style="20" customWidth="1"/>
    <col min="8708" max="8956" width="9" style="20"/>
    <col min="8957" max="8957" width="4.875" style="20" customWidth="1"/>
    <col min="8958" max="8958" width="30.625" style="20" customWidth="1"/>
    <col min="8959" max="8959" width="17" style="20" customWidth="1"/>
    <col min="8960" max="8960" width="13.5" style="20" customWidth="1"/>
    <col min="8961" max="8961" width="32.125" style="20" customWidth="1"/>
    <col min="8962" max="8962" width="15.5" style="20" customWidth="1"/>
    <col min="8963" max="8963" width="12.25" style="20" customWidth="1"/>
    <col min="8964" max="9212" width="10" style="20"/>
    <col min="9213" max="9213" width="4.875" style="20" customWidth="1"/>
    <col min="9214" max="9214" width="30.625" style="20" customWidth="1"/>
    <col min="9215" max="9215" width="17" style="20" customWidth="1"/>
    <col min="9216" max="9216" width="13.5" style="20" customWidth="1"/>
    <col min="9217" max="9217" width="32.125" style="20" customWidth="1"/>
    <col min="9218" max="9218" width="15.5" style="20" customWidth="1"/>
    <col min="9219" max="9219" width="12.25" style="20" customWidth="1"/>
    <col min="9220" max="9468" width="9" style="20"/>
    <col min="9469" max="9469" width="4.875" style="20" customWidth="1"/>
    <col min="9470" max="9470" width="30.625" style="20" customWidth="1"/>
    <col min="9471" max="9471" width="17" style="20" customWidth="1"/>
    <col min="9472" max="9472" width="13.5" style="20" customWidth="1"/>
    <col min="9473" max="9473" width="32.125" style="20" customWidth="1"/>
    <col min="9474" max="9474" width="15.5" style="20" customWidth="1"/>
    <col min="9475" max="9475" width="12.25" style="20" customWidth="1"/>
    <col min="9476" max="9724" width="9" style="20"/>
    <col min="9725" max="9725" width="4.875" style="20" customWidth="1"/>
    <col min="9726" max="9726" width="30.625" style="20" customWidth="1"/>
    <col min="9727" max="9727" width="17" style="20" customWidth="1"/>
    <col min="9728" max="9728" width="13.5" style="20" customWidth="1"/>
    <col min="9729" max="9729" width="32.125" style="20" customWidth="1"/>
    <col min="9730" max="9730" width="15.5" style="20" customWidth="1"/>
    <col min="9731" max="9731" width="12.25" style="20" customWidth="1"/>
    <col min="9732" max="9980" width="9" style="20"/>
    <col min="9981" max="9981" width="4.875" style="20" customWidth="1"/>
    <col min="9982" max="9982" width="30.625" style="20" customWidth="1"/>
    <col min="9983" max="9983" width="17" style="20" customWidth="1"/>
    <col min="9984" max="9984" width="13.5" style="20" customWidth="1"/>
    <col min="9985" max="9985" width="32.125" style="20" customWidth="1"/>
    <col min="9986" max="9986" width="15.5" style="20" customWidth="1"/>
    <col min="9987" max="9987" width="12.25" style="20" customWidth="1"/>
    <col min="9988" max="10236" width="10" style="20"/>
    <col min="10237" max="10237" width="4.875" style="20" customWidth="1"/>
    <col min="10238" max="10238" width="30.625" style="20" customWidth="1"/>
    <col min="10239" max="10239" width="17" style="20" customWidth="1"/>
    <col min="10240" max="10240" width="13.5" style="20" customWidth="1"/>
    <col min="10241" max="10241" width="32.125" style="20" customWidth="1"/>
    <col min="10242" max="10242" width="15.5" style="20" customWidth="1"/>
    <col min="10243" max="10243" width="12.25" style="20" customWidth="1"/>
    <col min="10244" max="10492" width="9" style="20"/>
    <col min="10493" max="10493" width="4.875" style="20" customWidth="1"/>
    <col min="10494" max="10494" width="30.625" style="20" customWidth="1"/>
    <col min="10495" max="10495" width="17" style="20" customWidth="1"/>
    <col min="10496" max="10496" width="13.5" style="20" customWidth="1"/>
    <col min="10497" max="10497" width="32.125" style="20" customWidth="1"/>
    <col min="10498" max="10498" width="15.5" style="20" customWidth="1"/>
    <col min="10499" max="10499" width="12.25" style="20" customWidth="1"/>
    <col min="10500" max="10748" width="9" style="20"/>
    <col min="10749" max="10749" width="4.875" style="20" customWidth="1"/>
    <col min="10750" max="10750" width="30.625" style="20" customWidth="1"/>
    <col min="10751" max="10751" width="17" style="20" customWidth="1"/>
    <col min="10752" max="10752" width="13.5" style="20" customWidth="1"/>
    <col min="10753" max="10753" width="32.125" style="20" customWidth="1"/>
    <col min="10754" max="10754" width="15.5" style="20" customWidth="1"/>
    <col min="10755" max="10755" width="12.25" style="20" customWidth="1"/>
    <col min="10756" max="11004" width="9" style="20"/>
    <col min="11005" max="11005" width="4.875" style="20" customWidth="1"/>
    <col min="11006" max="11006" width="30.625" style="20" customWidth="1"/>
    <col min="11007" max="11007" width="17" style="20" customWidth="1"/>
    <col min="11008" max="11008" width="13.5" style="20" customWidth="1"/>
    <col min="11009" max="11009" width="32.125" style="20" customWidth="1"/>
    <col min="11010" max="11010" width="15.5" style="20" customWidth="1"/>
    <col min="11011" max="11011" width="12.25" style="20" customWidth="1"/>
    <col min="11012" max="11260" width="10" style="20"/>
    <col min="11261" max="11261" width="4.875" style="20" customWidth="1"/>
    <col min="11262" max="11262" width="30.625" style="20" customWidth="1"/>
    <col min="11263" max="11263" width="17" style="20" customWidth="1"/>
    <col min="11264" max="11264" width="13.5" style="20" customWidth="1"/>
    <col min="11265" max="11265" width="32.125" style="20" customWidth="1"/>
    <col min="11266" max="11266" width="15.5" style="20" customWidth="1"/>
    <col min="11267" max="11267" width="12.25" style="20" customWidth="1"/>
    <col min="11268" max="11516" width="9" style="20"/>
    <col min="11517" max="11517" width="4.875" style="20" customWidth="1"/>
    <col min="11518" max="11518" width="30.625" style="20" customWidth="1"/>
    <col min="11519" max="11519" width="17" style="20" customWidth="1"/>
    <col min="11520" max="11520" width="13.5" style="20" customWidth="1"/>
    <col min="11521" max="11521" width="32.125" style="20" customWidth="1"/>
    <col min="11522" max="11522" width="15.5" style="20" customWidth="1"/>
    <col min="11523" max="11523" width="12.25" style="20" customWidth="1"/>
    <col min="11524" max="11772" width="9" style="20"/>
    <col min="11773" max="11773" width="4.875" style="20" customWidth="1"/>
    <col min="11774" max="11774" width="30.625" style="20" customWidth="1"/>
    <col min="11775" max="11775" width="17" style="20" customWidth="1"/>
    <col min="11776" max="11776" width="13.5" style="20" customWidth="1"/>
    <col min="11777" max="11777" width="32.125" style="20" customWidth="1"/>
    <col min="11778" max="11778" width="15.5" style="20" customWidth="1"/>
    <col min="11779" max="11779" width="12.25" style="20" customWidth="1"/>
    <col min="11780" max="12028" width="9" style="20"/>
    <col min="12029" max="12029" width="4.875" style="20" customWidth="1"/>
    <col min="12030" max="12030" width="30.625" style="20" customWidth="1"/>
    <col min="12031" max="12031" width="17" style="20" customWidth="1"/>
    <col min="12032" max="12032" width="13.5" style="20" customWidth="1"/>
    <col min="12033" max="12033" width="32.125" style="20" customWidth="1"/>
    <col min="12034" max="12034" width="15.5" style="20" customWidth="1"/>
    <col min="12035" max="12035" width="12.25" style="20" customWidth="1"/>
    <col min="12036" max="12284" width="10" style="20"/>
    <col min="12285" max="12285" width="4.875" style="20" customWidth="1"/>
    <col min="12286" max="12286" width="30.625" style="20" customWidth="1"/>
    <col min="12287" max="12287" width="17" style="20" customWidth="1"/>
    <col min="12288" max="12288" width="13.5" style="20" customWidth="1"/>
    <col min="12289" max="12289" width="32.125" style="20" customWidth="1"/>
    <col min="12290" max="12290" width="15.5" style="20" customWidth="1"/>
    <col min="12291" max="12291" width="12.25" style="20" customWidth="1"/>
    <col min="12292" max="12540" width="9" style="20"/>
    <col min="12541" max="12541" width="4.875" style="20" customWidth="1"/>
    <col min="12542" max="12542" width="30.625" style="20" customWidth="1"/>
    <col min="12543" max="12543" width="17" style="20" customWidth="1"/>
    <col min="12544" max="12544" width="13.5" style="20" customWidth="1"/>
    <col min="12545" max="12545" width="32.125" style="20" customWidth="1"/>
    <col min="12546" max="12546" width="15.5" style="20" customWidth="1"/>
    <col min="12547" max="12547" width="12.25" style="20" customWidth="1"/>
    <col min="12548" max="12796" width="9" style="20"/>
    <col min="12797" max="12797" width="4.875" style="20" customWidth="1"/>
    <col min="12798" max="12798" width="30.625" style="20" customWidth="1"/>
    <col min="12799" max="12799" width="17" style="20" customWidth="1"/>
    <col min="12800" max="12800" width="13.5" style="20" customWidth="1"/>
    <col min="12801" max="12801" width="32.125" style="20" customWidth="1"/>
    <col min="12802" max="12802" width="15.5" style="20" customWidth="1"/>
    <col min="12803" max="12803" width="12.25" style="20" customWidth="1"/>
    <col min="12804" max="13052" width="9" style="20"/>
    <col min="13053" max="13053" width="4.875" style="20" customWidth="1"/>
    <col min="13054" max="13054" width="30.625" style="20" customWidth="1"/>
    <col min="13055" max="13055" width="17" style="20" customWidth="1"/>
    <col min="13056" max="13056" width="13.5" style="20" customWidth="1"/>
    <col min="13057" max="13057" width="32.125" style="20" customWidth="1"/>
    <col min="13058" max="13058" width="15.5" style="20" customWidth="1"/>
    <col min="13059" max="13059" width="12.25" style="20" customWidth="1"/>
    <col min="13060" max="13308" width="10" style="20"/>
    <col min="13309" max="13309" width="4.875" style="20" customWidth="1"/>
    <col min="13310" max="13310" width="30.625" style="20" customWidth="1"/>
    <col min="13311" max="13311" width="17" style="20" customWidth="1"/>
    <col min="13312" max="13312" width="13.5" style="20" customWidth="1"/>
    <col min="13313" max="13313" width="32.125" style="20" customWidth="1"/>
    <col min="13314" max="13314" width="15.5" style="20" customWidth="1"/>
    <col min="13315" max="13315" width="12.25" style="20" customWidth="1"/>
    <col min="13316" max="13564" width="9" style="20"/>
    <col min="13565" max="13565" width="4.875" style="20" customWidth="1"/>
    <col min="13566" max="13566" width="30.625" style="20" customWidth="1"/>
    <col min="13567" max="13567" width="17" style="20" customWidth="1"/>
    <col min="13568" max="13568" width="13.5" style="20" customWidth="1"/>
    <col min="13569" max="13569" width="32.125" style="20" customWidth="1"/>
    <col min="13570" max="13570" width="15.5" style="20" customWidth="1"/>
    <col min="13571" max="13571" width="12.25" style="20" customWidth="1"/>
    <col min="13572" max="13820" width="9" style="20"/>
    <col min="13821" max="13821" width="4.875" style="20" customWidth="1"/>
    <col min="13822" max="13822" width="30.625" style="20" customWidth="1"/>
    <col min="13823" max="13823" width="17" style="20" customWidth="1"/>
    <col min="13824" max="13824" width="13.5" style="20" customWidth="1"/>
    <col min="13825" max="13825" width="32.125" style="20" customWidth="1"/>
    <col min="13826" max="13826" width="15.5" style="20" customWidth="1"/>
    <col min="13827" max="13827" width="12.25" style="20" customWidth="1"/>
    <col min="13828" max="14076" width="9" style="20"/>
    <col min="14077" max="14077" width="4.875" style="20" customWidth="1"/>
    <col min="14078" max="14078" width="30.625" style="20" customWidth="1"/>
    <col min="14079" max="14079" width="17" style="20" customWidth="1"/>
    <col min="14080" max="14080" width="13.5" style="20" customWidth="1"/>
    <col min="14081" max="14081" width="32.125" style="20" customWidth="1"/>
    <col min="14082" max="14082" width="15.5" style="20" customWidth="1"/>
    <col min="14083" max="14083" width="12.25" style="20" customWidth="1"/>
    <col min="14084" max="14332" width="10" style="20"/>
    <col min="14333" max="14333" width="4.875" style="20" customWidth="1"/>
    <col min="14334" max="14334" width="30.625" style="20" customWidth="1"/>
    <col min="14335" max="14335" width="17" style="20" customWidth="1"/>
    <col min="14336" max="14336" width="13.5" style="20" customWidth="1"/>
    <col min="14337" max="14337" width="32.125" style="20" customWidth="1"/>
    <col min="14338" max="14338" width="15.5" style="20" customWidth="1"/>
    <col min="14339" max="14339" width="12.25" style="20" customWidth="1"/>
    <col min="14340" max="14588" width="9" style="20"/>
    <col min="14589" max="14589" width="4.875" style="20" customWidth="1"/>
    <col min="14590" max="14590" width="30.625" style="20" customWidth="1"/>
    <col min="14591" max="14591" width="17" style="20" customWidth="1"/>
    <col min="14592" max="14592" width="13.5" style="20" customWidth="1"/>
    <col min="14593" max="14593" width="32.125" style="20" customWidth="1"/>
    <col min="14594" max="14594" width="15.5" style="20" customWidth="1"/>
    <col min="14595" max="14595" width="12.25" style="20" customWidth="1"/>
    <col min="14596" max="14844" width="9" style="20"/>
    <col min="14845" max="14845" width="4.875" style="20" customWidth="1"/>
    <col min="14846" max="14846" width="30.625" style="20" customWidth="1"/>
    <col min="14847" max="14847" width="17" style="20" customWidth="1"/>
    <col min="14848" max="14848" width="13.5" style="20" customWidth="1"/>
    <col min="14849" max="14849" width="32.125" style="20" customWidth="1"/>
    <col min="14850" max="14850" width="15.5" style="20" customWidth="1"/>
    <col min="14851" max="14851" width="12.25" style="20" customWidth="1"/>
    <col min="14852" max="15100" width="9" style="20"/>
    <col min="15101" max="15101" width="4.875" style="20" customWidth="1"/>
    <col min="15102" max="15102" width="30.625" style="20" customWidth="1"/>
    <col min="15103" max="15103" width="17" style="20" customWidth="1"/>
    <col min="15104" max="15104" width="13.5" style="20" customWidth="1"/>
    <col min="15105" max="15105" width="32.125" style="20" customWidth="1"/>
    <col min="15106" max="15106" width="15.5" style="20" customWidth="1"/>
    <col min="15107" max="15107" width="12.25" style="20" customWidth="1"/>
    <col min="15108" max="15356" width="10" style="20"/>
    <col min="15357" max="15357" width="4.875" style="20" customWidth="1"/>
    <col min="15358" max="15358" width="30.625" style="20" customWidth="1"/>
    <col min="15359" max="15359" width="17" style="20" customWidth="1"/>
    <col min="15360" max="15360" width="13.5" style="20" customWidth="1"/>
    <col min="15361" max="15361" width="32.125" style="20" customWidth="1"/>
    <col min="15362" max="15362" width="15.5" style="20" customWidth="1"/>
    <col min="15363" max="15363" width="12.25" style="20" customWidth="1"/>
    <col min="15364" max="15612" width="9" style="20"/>
    <col min="15613" max="15613" width="4.875" style="20" customWidth="1"/>
    <col min="15614" max="15614" width="30.625" style="20" customWidth="1"/>
    <col min="15615" max="15615" width="17" style="20" customWidth="1"/>
    <col min="15616" max="15616" width="13.5" style="20" customWidth="1"/>
    <col min="15617" max="15617" width="32.125" style="20" customWidth="1"/>
    <col min="15618" max="15618" width="15.5" style="20" customWidth="1"/>
    <col min="15619" max="15619" width="12.25" style="20" customWidth="1"/>
    <col min="15620" max="15868" width="9" style="20"/>
    <col min="15869" max="15869" width="4.875" style="20" customWidth="1"/>
    <col min="15870" max="15870" width="30.625" style="20" customWidth="1"/>
    <col min="15871" max="15871" width="17" style="20" customWidth="1"/>
    <col min="15872" max="15872" width="13.5" style="20" customWidth="1"/>
    <col min="15873" max="15873" width="32.125" style="20" customWidth="1"/>
    <col min="15874" max="15874" width="15.5" style="20" customWidth="1"/>
    <col min="15875" max="15875" width="12.25" style="20" customWidth="1"/>
    <col min="15876" max="16124" width="9" style="20"/>
    <col min="16125" max="16125" width="4.875" style="20" customWidth="1"/>
    <col min="16126" max="16126" width="30.625" style="20" customWidth="1"/>
    <col min="16127" max="16127" width="17" style="20" customWidth="1"/>
    <col min="16128" max="16128" width="13.5" style="20" customWidth="1"/>
    <col min="16129" max="16129" width="32.125" style="20" customWidth="1"/>
    <col min="16130" max="16130" width="15.5" style="20" customWidth="1"/>
    <col min="16131" max="16131" width="12.25" style="20" customWidth="1"/>
    <col min="16132" max="16380" width="10" style="20"/>
    <col min="16381" max="16384" width="10" style="20" customWidth="1"/>
  </cols>
  <sheetData>
    <row r="1" spans="1:18" ht="21" customHeight="1">
      <c r="A1" s="366" t="s">
        <v>220</v>
      </c>
      <c r="B1" s="366"/>
      <c r="C1" s="366"/>
      <c r="D1" s="366"/>
      <c r="E1" s="366"/>
      <c r="F1" s="366"/>
      <c r="G1" s="366"/>
      <c r="H1" s="366"/>
      <c r="I1" s="366"/>
      <c r="J1" s="366"/>
      <c r="K1" s="366"/>
      <c r="L1" s="366"/>
      <c r="M1" s="366"/>
      <c r="N1" s="366"/>
      <c r="O1" s="343"/>
    </row>
    <row r="2" spans="1:18" ht="23.25" customHeight="1">
      <c r="A2" s="365" t="s">
        <v>381</v>
      </c>
      <c r="B2" s="365"/>
      <c r="C2" s="365"/>
      <c r="D2" s="365"/>
      <c r="E2" s="365"/>
      <c r="F2" s="365"/>
      <c r="G2" s="365"/>
      <c r="H2" s="365"/>
      <c r="I2" s="365"/>
      <c r="J2" s="365"/>
      <c r="K2" s="365"/>
      <c r="L2" s="365"/>
      <c r="M2" s="365"/>
      <c r="N2" s="365"/>
      <c r="O2" s="344"/>
    </row>
    <row r="3" spans="1:18" ht="18" customHeight="1" thickBot="1">
      <c r="A3" s="19"/>
      <c r="B3" s="19"/>
      <c r="C3" s="19"/>
      <c r="D3" s="19"/>
      <c r="E3" s="19"/>
      <c r="F3" s="19"/>
      <c r="G3" s="19"/>
      <c r="H3" s="19"/>
      <c r="I3" s="19"/>
      <c r="J3" s="19"/>
      <c r="K3" s="19"/>
      <c r="L3" s="19"/>
      <c r="M3" s="19"/>
      <c r="N3" s="63" t="s">
        <v>32</v>
      </c>
      <c r="O3" s="345"/>
      <c r="P3" s="265"/>
    </row>
    <row r="4" spans="1:18" ht="56.25">
      <c r="A4" s="138" t="s">
        <v>0</v>
      </c>
      <c r="B4" s="139" t="s">
        <v>215</v>
      </c>
      <c r="C4" s="139" t="s">
        <v>158</v>
      </c>
      <c r="D4" s="139" t="s">
        <v>159</v>
      </c>
      <c r="E4" s="139" t="s">
        <v>43</v>
      </c>
      <c r="F4" s="139" t="s">
        <v>236</v>
      </c>
      <c r="G4" s="140" t="s">
        <v>235</v>
      </c>
      <c r="H4" s="141" t="s">
        <v>1</v>
      </c>
      <c r="I4" s="139" t="s">
        <v>215</v>
      </c>
      <c r="J4" s="139" t="s">
        <v>158</v>
      </c>
      <c r="K4" s="139" t="s">
        <v>159</v>
      </c>
      <c r="L4" s="139" t="s">
        <v>43</v>
      </c>
      <c r="M4" s="139" t="s">
        <v>236</v>
      </c>
      <c r="N4" s="142" t="s">
        <v>235</v>
      </c>
      <c r="O4" s="346"/>
      <c r="Q4" s="322" t="s">
        <v>382</v>
      </c>
      <c r="R4" s="322" t="s">
        <v>383</v>
      </c>
    </row>
    <row r="5" spans="1:18" ht="23.25" customHeight="1">
      <c r="A5" s="75" t="s">
        <v>2</v>
      </c>
      <c r="B5" s="178">
        <f>B6+B32</f>
        <v>3629</v>
      </c>
      <c r="C5" s="178">
        <f t="shared" ref="C5:E5" si="0">C6+C32</f>
        <v>3629</v>
      </c>
      <c r="D5" s="178">
        <f t="shared" si="0"/>
        <v>3716</v>
      </c>
      <c r="E5" s="178">
        <f t="shared" si="0"/>
        <v>3676</v>
      </c>
      <c r="F5" s="276">
        <f>E5/D5</f>
        <v>0.98923573735199144</v>
      </c>
      <c r="G5" s="277">
        <f t="shared" ref="G5:G10" si="1">E5/Q5</f>
        <v>1.008781558726674</v>
      </c>
      <c r="H5" s="76" t="s">
        <v>2</v>
      </c>
      <c r="I5" s="178">
        <f>I6+I32</f>
        <v>3629</v>
      </c>
      <c r="J5" s="178">
        <f>J6+J32</f>
        <v>3629</v>
      </c>
      <c r="K5" s="178">
        <f>K6+K32</f>
        <v>3716</v>
      </c>
      <c r="L5" s="178">
        <f>L6+L32</f>
        <v>3676</v>
      </c>
      <c r="M5" s="279">
        <f>L5/K5</f>
        <v>0.98923573735199144</v>
      </c>
      <c r="N5" s="280">
        <f>L5/R5</f>
        <v>1.008781558726674</v>
      </c>
      <c r="O5" s="347">
        <f>L5-J5</f>
        <v>47</v>
      </c>
      <c r="P5" s="342">
        <f>L5/J5</f>
        <v>1.0129512262331222</v>
      </c>
      <c r="Q5" s="20">
        <v>3644</v>
      </c>
      <c r="R5" s="20">
        <v>3644</v>
      </c>
    </row>
    <row r="6" spans="1:18" ht="23.25" customHeight="1">
      <c r="A6" s="77" t="s">
        <v>3</v>
      </c>
      <c r="B6" s="178">
        <f>B7+B23</f>
        <v>709</v>
      </c>
      <c r="C6" s="178">
        <f t="shared" ref="C6:E6" si="2">C7+C23</f>
        <v>709</v>
      </c>
      <c r="D6" s="178">
        <f t="shared" si="2"/>
        <v>709</v>
      </c>
      <c r="E6" s="178">
        <f t="shared" si="2"/>
        <v>669</v>
      </c>
      <c r="F6" s="276">
        <f t="shared" ref="F6:F41" si="3">E6/D6</f>
        <v>0.94358251057827924</v>
      </c>
      <c r="G6" s="278">
        <f>E6/Q6</f>
        <v>1.0635930047694753</v>
      </c>
      <c r="H6" s="78" t="s">
        <v>4</v>
      </c>
      <c r="I6" s="178">
        <f>SUM(I7:I31)</f>
        <v>3570</v>
      </c>
      <c r="J6" s="178">
        <f>SUM(J7:J31)</f>
        <v>3570</v>
      </c>
      <c r="K6" s="178">
        <f t="shared" ref="K6:L6" si="4">SUM(K7:K31)</f>
        <v>3582</v>
      </c>
      <c r="L6" s="178">
        <f t="shared" si="4"/>
        <v>3542</v>
      </c>
      <c r="M6" s="279">
        <f t="shared" ref="M6:M33" si="5">L6/K6</f>
        <v>0.98883305415968736</v>
      </c>
      <c r="N6" s="203">
        <f>L6/R6</f>
        <v>0.98745469751881798</v>
      </c>
      <c r="O6" s="348">
        <f t="shared" ref="O6:O31" si="6">L6-J6</f>
        <v>-28</v>
      </c>
      <c r="P6" s="342">
        <f>L6/J6</f>
        <v>0.99215686274509807</v>
      </c>
      <c r="Q6" s="265">
        <v>629</v>
      </c>
      <c r="R6" s="20">
        <v>3587</v>
      </c>
    </row>
    <row r="7" spans="1:18" ht="15.75" customHeight="1">
      <c r="A7" s="221" t="s">
        <v>269</v>
      </c>
      <c r="B7" s="323">
        <f>SUM(B8:B22)</f>
        <v>699</v>
      </c>
      <c r="C7" s="323">
        <f t="shared" ref="C7:D7" si="7">SUM(C8:C22)</f>
        <v>699</v>
      </c>
      <c r="D7" s="323">
        <f t="shared" si="7"/>
        <v>699</v>
      </c>
      <c r="E7" s="327">
        <f>SUM(E8:E22)</f>
        <v>662</v>
      </c>
      <c r="F7" s="271">
        <f t="shared" si="3"/>
        <v>0.94706723891273248</v>
      </c>
      <c r="G7" s="273">
        <f t="shared" si="1"/>
        <v>1.0694668820678515</v>
      </c>
      <c r="H7" s="81" t="s">
        <v>7</v>
      </c>
      <c r="I7" s="323">
        <v>1226</v>
      </c>
      <c r="J7" s="323">
        <v>1226</v>
      </c>
      <c r="K7" s="333">
        <v>1199</v>
      </c>
      <c r="L7" s="327">
        <v>1159</v>
      </c>
      <c r="M7" s="266">
        <f t="shared" si="5"/>
        <v>0.96663886572143454</v>
      </c>
      <c r="N7" s="202">
        <f>L7/R7</f>
        <v>1.0060763888888888</v>
      </c>
      <c r="O7" s="353">
        <f>L7-J7</f>
        <v>-67</v>
      </c>
      <c r="P7" s="342">
        <f>L7/J7</f>
        <v>0.94535073409461667</v>
      </c>
      <c r="Q7" s="20">
        <v>619</v>
      </c>
      <c r="R7" s="20">
        <v>1152</v>
      </c>
    </row>
    <row r="8" spans="1:18" ht="15.75" customHeight="1">
      <c r="A8" s="79" t="s">
        <v>270</v>
      </c>
      <c r="B8" s="323">
        <v>538</v>
      </c>
      <c r="C8" s="323">
        <v>538</v>
      </c>
      <c r="D8" s="323">
        <v>538</v>
      </c>
      <c r="E8" s="327">
        <v>509</v>
      </c>
      <c r="F8" s="271">
        <f t="shared" si="3"/>
        <v>0.94609665427509293</v>
      </c>
      <c r="G8" s="273">
        <f t="shared" si="1"/>
        <v>1.1568181818181817</v>
      </c>
      <c r="H8" s="81" t="s">
        <v>8</v>
      </c>
      <c r="I8" s="323"/>
      <c r="J8" s="323"/>
      <c r="K8" s="330"/>
      <c r="L8" s="327"/>
      <c r="M8" s="266"/>
      <c r="N8" s="202"/>
      <c r="O8" s="349">
        <f t="shared" si="6"/>
        <v>0</v>
      </c>
      <c r="P8" s="342"/>
      <c r="Q8" s="20">
        <v>440</v>
      </c>
    </row>
    <row r="9" spans="1:18" ht="15.75" customHeight="1">
      <c r="A9" s="79" t="s">
        <v>271</v>
      </c>
      <c r="B9" s="323">
        <v>20</v>
      </c>
      <c r="C9" s="323">
        <v>20</v>
      </c>
      <c r="D9" s="323">
        <v>20</v>
      </c>
      <c r="E9" s="327">
        <v>16</v>
      </c>
      <c r="F9" s="271">
        <f t="shared" si="3"/>
        <v>0.8</v>
      </c>
      <c r="G9" s="273">
        <f t="shared" si="1"/>
        <v>0.8</v>
      </c>
      <c r="H9" s="81" t="s">
        <v>9</v>
      </c>
      <c r="I9" s="323"/>
      <c r="J9" s="323"/>
      <c r="K9" s="330"/>
      <c r="L9" s="327"/>
      <c r="M9" s="266"/>
      <c r="N9" s="202"/>
      <c r="O9" s="349">
        <f t="shared" si="6"/>
        <v>0</v>
      </c>
      <c r="P9" s="342"/>
      <c r="Q9" s="20">
        <v>20</v>
      </c>
    </row>
    <row r="10" spans="1:18" ht="15.75" customHeight="1">
      <c r="A10" s="79" t="s">
        <v>272</v>
      </c>
      <c r="B10" s="323">
        <v>25</v>
      </c>
      <c r="C10" s="323">
        <v>25</v>
      </c>
      <c r="D10" s="323">
        <v>25</v>
      </c>
      <c r="E10" s="327">
        <v>25</v>
      </c>
      <c r="F10" s="271">
        <f t="shared" si="3"/>
        <v>1</v>
      </c>
      <c r="G10" s="273">
        <f t="shared" si="1"/>
        <v>0.48076923076923078</v>
      </c>
      <c r="H10" s="81" t="s">
        <v>11</v>
      </c>
      <c r="I10" s="323"/>
      <c r="J10" s="323"/>
      <c r="K10" s="330"/>
      <c r="L10" s="327"/>
      <c r="M10" s="266"/>
      <c r="N10" s="202"/>
      <c r="O10" s="349">
        <f t="shared" si="6"/>
        <v>0</v>
      </c>
      <c r="P10" s="342"/>
      <c r="Q10" s="20">
        <v>52</v>
      </c>
    </row>
    <row r="11" spans="1:18" ht="15.75" customHeight="1">
      <c r="A11" s="79" t="s">
        <v>273</v>
      </c>
      <c r="B11" s="323"/>
      <c r="C11" s="323"/>
      <c r="D11" s="323"/>
      <c r="E11" s="327"/>
      <c r="F11" s="271"/>
      <c r="G11" s="273"/>
      <c r="H11" s="81" t="s">
        <v>12</v>
      </c>
      <c r="I11" s="323"/>
      <c r="J11" s="323"/>
      <c r="K11" s="330"/>
      <c r="L11" s="327"/>
      <c r="M11" s="266"/>
      <c r="N11" s="202"/>
      <c r="O11" s="349">
        <f t="shared" si="6"/>
        <v>0</v>
      </c>
      <c r="P11" s="342"/>
    </row>
    <row r="12" spans="1:18" ht="15.75" customHeight="1">
      <c r="A12" s="79" t="s">
        <v>274</v>
      </c>
      <c r="B12" s="323">
        <v>100</v>
      </c>
      <c r="C12" s="323">
        <v>100</v>
      </c>
      <c r="D12" s="323">
        <v>100</v>
      </c>
      <c r="E12" s="327">
        <v>94</v>
      </c>
      <c r="F12" s="271">
        <f t="shared" si="3"/>
        <v>0.94</v>
      </c>
      <c r="G12" s="273">
        <f>E12/Q12</f>
        <v>1.0217391304347827</v>
      </c>
      <c r="H12" s="81" t="s">
        <v>14</v>
      </c>
      <c r="I12" s="323"/>
      <c r="J12" s="323"/>
      <c r="K12" s="330"/>
      <c r="L12" s="327"/>
      <c r="M12" s="266"/>
      <c r="N12" s="202"/>
      <c r="O12" s="349">
        <f t="shared" si="6"/>
        <v>0</v>
      </c>
      <c r="P12" s="342"/>
      <c r="Q12" s="20">
        <v>92</v>
      </c>
    </row>
    <row r="13" spans="1:18" ht="15.75" customHeight="1">
      <c r="A13" s="79" t="s">
        <v>275</v>
      </c>
      <c r="B13" s="323">
        <v>2</v>
      </c>
      <c r="C13" s="323">
        <v>2</v>
      </c>
      <c r="D13" s="323">
        <v>2</v>
      </c>
      <c r="E13" s="327">
        <v>2</v>
      </c>
      <c r="F13" s="271">
        <f t="shared" si="3"/>
        <v>1</v>
      </c>
      <c r="G13" s="273">
        <f>E13/Q13</f>
        <v>1</v>
      </c>
      <c r="H13" s="81" t="s">
        <v>167</v>
      </c>
      <c r="I13" s="323">
        <v>71</v>
      </c>
      <c r="J13" s="323">
        <v>71</v>
      </c>
      <c r="K13" s="330">
        <v>69</v>
      </c>
      <c r="L13" s="327">
        <v>69</v>
      </c>
      <c r="M13" s="266">
        <f t="shared" si="5"/>
        <v>1</v>
      </c>
      <c r="N13" s="202">
        <f t="shared" ref="N13:N18" si="8">L13/R13</f>
        <v>0.98571428571428577</v>
      </c>
      <c r="O13" s="349">
        <f t="shared" si="6"/>
        <v>-2</v>
      </c>
      <c r="P13" s="342">
        <f t="shared" ref="P13:P18" si="9">L13/J13</f>
        <v>0.971830985915493</v>
      </c>
      <c r="Q13" s="20">
        <v>2</v>
      </c>
      <c r="R13" s="20">
        <v>70</v>
      </c>
    </row>
    <row r="14" spans="1:18" ht="15.75" customHeight="1">
      <c r="A14" s="82" t="s">
        <v>276</v>
      </c>
      <c r="B14" s="323">
        <v>7</v>
      </c>
      <c r="C14" s="323">
        <v>7</v>
      </c>
      <c r="D14" s="323">
        <v>7</v>
      </c>
      <c r="E14" s="327">
        <v>9</v>
      </c>
      <c r="F14" s="271">
        <f t="shared" si="3"/>
        <v>1.2857142857142858</v>
      </c>
      <c r="G14" s="273">
        <f>E14/Q14</f>
        <v>1.5</v>
      </c>
      <c r="H14" s="81" t="s">
        <v>15</v>
      </c>
      <c r="I14" s="323">
        <v>596</v>
      </c>
      <c r="J14" s="323">
        <v>596</v>
      </c>
      <c r="K14" s="330">
        <v>635</v>
      </c>
      <c r="L14" s="327">
        <v>635</v>
      </c>
      <c r="M14" s="266">
        <f t="shared" si="5"/>
        <v>1</v>
      </c>
      <c r="N14" s="202">
        <f t="shared" si="8"/>
        <v>1.0127591706539074</v>
      </c>
      <c r="O14" s="349">
        <f t="shared" si="6"/>
        <v>39</v>
      </c>
      <c r="P14" s="342">
        <f t="shared" si="9"/>
        <v>1.0654362416107384</v>
      </c>
      <c r="Q14" s="20">
        <v>6</v>
      </c>
      <c r="R14" s="20">
        <v>627</v>
      </c>
    </row>
    <row r="15" spans="1:18" ht="15.75" customHeight="1">
      <c r="A15" s="79" t="s">
        <v>277</v>
      </c>
      <c r="B15" s="323"/>
      <c r="C15" s="323"/>
      <c r="D15" s="323"/>
      <c r="E15" s="327"/>
      <c r="F15" s="271"/>
      <c r="G15" s="273"/>
      <c r="H15" s="81" t="s">
        <v>201</v>
      </c>
      <c r="I15" s="323">
        <v>123</v>
      </c>
      <c r="J15" s="323">
        <v>123</v>
      </c>
      <c r="K15" s="330">
        <v>123</v>
      </c>
      <c r="L15" s="329">
        <v>123</v>
      </c>
      <c r="M15" s="266">
        <f t="shared" si="5"/>
        <v>1</v>
      </c>
      <c r="N15" s="202">
        <f t="shared" si="8"/>
        <v>0.85416666666666663</v>
      </c>
      <c r="O15" s="349">
        <f t="shared" si="6"/>
        <v>0</v>
      </c>
      <c r="P15" s="342">
        <f t="shared" si="9"/>
        <v>1</v>
      </c>
      <c r="R15" s="20">
        <v>144</v>
      </c>
    </row>
    <row r="16" spans="1:18" ht="15.75" customHeight="1">
      <c r="A16" s="82" t="s">
        <v>278</v>
      </c>
      <c r="B16" s="323"/>
      <c r="C16" s="323"/>
      <c r="D16" s="323"/>
      <c r="E16" s="327">
        <v>1</v>
      </c>
      <c r="F16" s="271"/>
      <c r="G16" s="273"/>
      <c r="H16" s="81" t="s">
        <v>17</v>
      </c>
      <c r="I16" s="323">
        <v>133</v>
      </c>
      <c r="J16" s="323">
        <v>133</v>
      </c>
      <c r="K16" s="330">
        <v>128</v>
      </c>
      <c r="L16" s="327">
        <v>128</v>
      </c>
      <c r="M16" s="266">
        <f t="shared" si="5"/>
        <v>1</v>
      </c>
      <c r="N16" s="202">
        <f t="shared" si="8"/>
        <v>0.91428571428571426</v>
      </c>
      <c r="O16" s="349">
        <f t="shared" si="6"/>
        <v>-5</v>
      </c>
      <c r="P16" s="342">
        <f t="shared" si="9"/>
        <v>0.96240601503759393</v>
      </c>
      <c r="R16" s="20">
        <v>140</v>
      </c>
    </row>
    <row r="17" spans="1:18" ht="15.75" customHeight="1">
      <c r="A17" s="82" t="s">
        <v>279</v>
      </c>
      <c r="B17" s="323"/>
      <c r="C17" s="323"/>
      <c r="D17" s="323"/>
      <c r="E17" s="327"/>
      <c r="F17" s="271"/>
      <c r="G17" s="273"/>
      <c r="H17" s="81" t="s">
        <v>18</v>
      </c>
      <c r="I17" s="323">
        <v>107</v>
      </c>
      <c r="J17" s="323">
        <v>107</v>
      </c>
      <c r="K17" s="330">
        <v>104</v>
      </c>
      <c r="L17" s="327">
        <v>104</v>
      </c>
      <c r="M17" s="266">
        <f t="shared" si="5"/>
        <v>1</v>
      </c>
      <c r="N17" s="202">
        <f t="shared" si="8"/>
        <v>0.59428571428571431</v>
      </c>
      <c r="O17" s="349">
        <f t="shared" si="6"/>
        <v>-3</v>
      </c>
      <c r="P17" s="342">
        <f t="shared" si="9"/>
        <v>0.9719626168224299</v>
      </c>
      <c r="R17" s="20">
        <v>175</v>
      </c>
    </row>
    <row r="18" spans="1:18" ht="15.75" customHeight="1">
      <c r="A18" s="82" t="s">
        <v>280</v>
      </c>
      <c r="B18" s="323"/>
      <c r="C18" s="323"/>
      <c r="D18" s="323"/>
      <c r="E18" s="327"/>
      <c r="F18" s="271"/>
      <c r="G18" s="273"/>
      <c r="H18" s="81" t="s">
        <v>19</v>
      </c>
      <c r="I18" s="323">
        <v>1110</v>
      </c>
      <c r="J18" s="323">
        <v>1110</v>
      </c>
      <c r="K18" s="330">
        <v>1200</v>
      </c>
      <c r="L18" s="327">
        <v>1200</v>
      </c>
      <c r="M18" s="266">
        <f t="shared" si="5"/>
        <v>1</v>
      </c>
      <c r="N18" s="202">
        <f t="shared" si="8"/>
        <v>1.0389610389610389</v>
      </c>
      <c r="O18" s="359">
        <f>L18-J18-J28</f>
        <v>10</v>
      </c>
      <c r="P18" s="342">
        <f t="shared" si="9"/>
        <v>1.0810810810810811</v>
      </c>
      <c r="Q18" s="315"/>
      <c r="R18" s="265">
        <v>1155</v>
      </c>
    </row>
    <row r="19" spans="1:18" ht="15.75" customHeight="1">
      <c r="A19" s="82" t="s">
        <v>281</v>
      </c>
      <c r="B19" s="323">
        <v>7</v>
      </c>
      <c r="C19" s="323">
        <v>7</v>
      </c>
      <c r="D19" s="323">
        <v>7</v>
      </c>
      <c r="E19" s="327">
        <v>6</v>
      </c>
      <c r="F19" s="271">
        <f t="shared" si="3"/>
        <v>0.8571428571428571</v>
      </c>
      <c r="G19" s="273">
        <f>E19/Q19</f>
        <v>0.8571428571428571</v>
      </c>
      <c r="H19" s="81" t="s">
        <v>21</v>
      </c>
      <c r="I19" s="323"/>
      <c r="J19" s="323"/>
      <c r="K19" s="331"/>
      <c r="L19" s="329"/>
      <c r="M19" s="266"/>
      <c r="N19" s="202"/>
      <c r="O19" s="360">
        <f t="shared" si="6"/>
        <v>0</v>
      </c>
      <c r="P19" s="342"/>
      <c r="Q19" s="20">
        <v>7</v>
      </c>
    </row>
    <row r="20" spans="1:18" ht="15.75" customHeight="1">
      <c r="A20" s="82" t="s">
        <v>282</v>
      </c>
      <c r="B20" s="323"/>
      <c r="C20" s="323"/>
      <c r="D20" s="323"/>
      <c r="E20" s="327"/>
      <c r="F20" s="271"/>
      <c r="G20" s="273"/>
      <c r="H20" s="81" t="s">
        <v>218</v>
      </c>
      <c r="I20" s="323"/>
      <c r="J20" s="323"/>
      <c r="K20" s="330"/>
      <c r="L20" s="327"/>
      <c r="M20" s="266"/>
      <c r="N20" s="202"/>
      <c r="O20" s="360">
        <f t="shared" si="6"/>
        <v>0</v>
      </c>
      <c r="P20" s="342"/>
    </row>
    <row r="21" spans="1:18" ht="15.75" customHeight="1">
      <c r="A21" s="82" t="s">
        <v>283</v>
      </c>
      <c r="B21" s="323"/>
      <c r="C21" s="323"/>
      <c r="D21" s="323"/>
      <c r="E21" s="327"/>
      <c r="F21" s="271"/>
      <c r="G21" s="273"/>
      <c r="H21" s="81" t="s">
        <v>22</v>
      </c>
      <c r="I21" s="323"/>
      <c r="J21" s="323"/>
      <c r="K21" s="330"/>
      <c r="L21" s="327"/>
      <c r="M21" s="266"/>
      <c r="N21" s="202"/>
      <c r="O21" s="360">
        <f t="shared" si="6"/>
        <v>0</v>
      </c>
      <c r="P21" s="342"/>
    </row>
    <row r="22" spans="1:18" ht="15.75" customHeight="1">
      <c r="A22" s="82" t="s">
        <v>284</v>
      </c>
      <c r="B22" s="325"/>
      <c r="C22" s="325"/>
      <c r="D22" s="325"/>
      <c r="E22" s="328"/>
      <c r="F22" s="271"/>
      <c r="G22" s="273"/>
      <c r="H22" s="81" t="s">
        <v>23</v>
      </c>
      <c r="I22" s="323"/>
      <c r="J22" s="323"/>
      <c r="K22" s="330"/>
      <c r="L22" s="327"/>
      <c r="M22" s="266"/>
      <c r="N22" s="202"/>
      <c r="O22" s="360">
        <f t="shared" si="6"/>
        <v>0</v>
      </c>
      <c r="P22" s="342"/>
    </row>
    <row r="23" spans="1:18" ht="15.75" customHeight="1">
      <c r="A23" s="221" t="s">
        <v>285</v>
      </c>
      <c r="B23" s="177">
        <f t="shared" ref="B23:D23" si="10">SUM(B24:B30)</f>
        <v>10</v>
      </c>
      <c r="C23" s="177">
        <f t="shared" si="10"/>
        <v>10</v>
      </c>
      <c r="D23" s="177">
        <f t="shared" si="10"/>
        <v>10</v>
      </c>
      <c r="E23" s="177">
        <f>SUM(E24:E30)</f>
        <v>7</v>
      </c>
      <c r="F23" s="271">
        <f t="shared" si="3"/>
        <v>0.7</v>
      </c>
      <c r="G23" s="273">
        <f>E23/Q23</f>
        <v>0.7</v>
      </c>
      <c r="H23" s="81" t="s">
        <v>199</v>
      </c>
      <c r="I23" s="323"/>
      <c r="J23" s="323"/>
      <c r="K23" s="332"/>
      <c r="L23" s="327"/>
      <c r="M23" s="266"/>
      <c r="N23" s="202"/>
      <c r="O23" s="360">
        <f t="shared" si="6"/>
        <v>0</v>
      </c>
      <c r="P23" s="342"/>
      <c r="Q23" s="20">
        <v>10</v>
      </c>
    </row>
    <row r="24" spans="1:18" ht="15.75" customHeight="1">
      <c r="A24" s="79" t="s">
        <v>6</v>
      </c>
      <c r="B24" s="323"/>
      <c r="C24" s="323"/>
      <c r="D24" s="326"/>
      <c r="E24" s="327"/>
      <c r="F24" s="271"/>
      <c r="G24" s="273"/>
      <c r="H24" s="81" t="s">
        <v>200</v>
      </c>
      <c r="I24" s="323"/>
      <c r="J24" s="323"/>
      <c r="K24" s="332"/>
      <c r="L24" s="327"/>
      <c r="M24" s="266"/>
      <c r="N24" s="202"/>
      <c r="O24" s="360">
        <f t="shared" si="6"/>
        <v>0</v>
      </c>
      <c r="P24" s="342"/>
    </row>
    <row r="25" spans="1:18" ht="15.75" customHeight="1">
      <c r="A25" s="79" t="s">
        <v>25</v>
      </c>
      <c r="B25" s="323"/>
      <c r="C25" s="323"/>
      <c r="D25" s="326"/>
      <c r="E25" s="327"/>
      <c r="F25" s="271"/>
      <c r="G25" s="273"/>
      <c r="H25" s="81" t="s">
        <v>24</v>
      </c>
      <c r="I25" s="323">
        <v>124</v>
      </c>
      <c r="J25" s="323">
        <v>124</v>
      </c>
      <c r="K25" s="332">
        <v>124</v>
      </c>
      <c r="L25" s="327">
        <v>124</v>
      </c>
      <c r="M25" s="266">
        <f t="shared" si="5"/>
        <v>1</v>
      </c>
      <c r="N25" s="202">
        <f>L25/R25</f>
        <v>1</v>
      </c>
      <c r="O25" s="360">
        <f t="shared" si="6"/>
        <v>0</v>
      </c>
      <c r="P25" s="342">
        <f>L25/J25</f>
        <v>1</v>
      </c>
      <c r="R25" s="20">
        <v>124</v>
      </c>
    </row>
    <row r="26" spans="1:18" ht="15.75" customHeight="1">
      <c r="A26" s="79" t="s">
        <v>27</v>
      </c>
      <c r="B26" s="323"/>
      <c r="C26" s="323"/>
      <c r="D26" s="326"/>
      <c r="E26" s="327"/>
      <c r="F26" s="271"/>
      <c r="G26" s="273"/>
      <c r="H26" s="81" t="s">
        <v>26</v>
      </c>
      <c r="I26" s="323"/>
      <c r="J26" s="323"/>
      <c r="K26" s="332"/>
      <c r="L26" s="327"/>
      <c r="M26" s="266"/>
      <c r="N26" s="202"/>
      <c r="O26" s="360">
        <f t="shared" si="6"/>
        <v>0</v>
      </c>
      <c r="P26" s="342"/>
      <c r="Q26" s="265"/>
    </row>
    <row r="27" spans="1:18" ht="15.75" customHeight="1">
      <c r="A27" s="85" t="s">
        <v>60</v>
      </c>
      <c r="B27" s="323">
        <v>10</v>
      </c>
      <c r="C27" s="323">
        <v>10</v>
      </c>
      <c r="D27" s="323">
        <v>10</v>
      </c>
      <c r="E27" s="327">
        <v>7</v>
      </c>
      <c r="F27" s="271">
        <f t="shared" si="3"/>
        <v>0.7</v>
      </c>
      <c r="G27" s="273">
        <f>E27/Q27</f>
        <v>0.7</v>
      </c>
      <c r="H27" s="81" t="s">
        <v>173</v>
      </c>
      <c r="I27" s="323"/>
      <c r="J27" s="323"/>
      <c r="K27" s="332"/>
      <c r="L27" s="327"/>
      <c r="M27" s="266"/>
      <c r="N27" s="202"/>
      <c r="O27" s="360">
        <f t="shared" si="6"/>
        <v>0</v>
      </c>
      <c r="P27" s="342"/>
      <c r="Q27" s="20">
        <v>10</v>
      </c>
    </row>
    <row r="28" spans="1:18" ht="15.75" customHeight="1">
      <c r="A28" s="85" t="s">
        <v>145</v>
      </c>
      <c r="B28" s="323"/>
      <c r="C28" s="323"/>
      <c r="D28" s="326"/>
      <c r="E28" s="327"/>
      <c r="F28" s="271"/>
      <c r="G28" s="273"/>
      <c r="H28" s="81" t="s">
        <v>174</v>
      </c>
      <c r="I28" s="323">
        <v>80</v>
      </c>
      <c r="J28" s="323">
        <v>80</v>
      </c>
      <c r="K28" s="332"/>
      <c r="L28" s="327"/>
      <c r="M28" s="266"/>
      <c r="N28" s="202"/>
      <c r="O28" s="360"/>
      <c r="P28" s="342"/>
    </row>
    <row r="29" spans="1:18" ht="15.75" customHeight="1">
      <c r="A29" s="85" t="s">
        <v>146</v>
      </c>
      <c r="B29" s="323"/>
      <c r="C29" s="323"/>
      <c r="D29" s="326"/>
      <c r="E29" s="327"/>
      <c r="F29" s="271"/>
      <c r="G29" s="273"/>
      <c r="H29" s="81" t="s">
        <v>175</v>
      </c>
      <c r="I29" s="323"/>
      <c r="J29" s="323"/>
      <c r="K29" s="332"/>
      <c r="L29" s="327"/>
      <c r="M29" s="266"/>
      <c r="N29" s="202"/>
      <c r="O29" s="349">
        <f t="shared" si="6"/>
        <v>0</v>
      </c>
      <c r="P29" s="342"/>
    </row>
    <row r="30" spans="1:18" ht="15.75" customHeight="1">
      <c r="A30" s="85" t="s">
        <v>28</v>
      </c>
      <c r="B30" s="323"/>
      <c r="C30" s="323"/>
      <c r="D30" s="326"/>
      <c r="E30" s="327"/>
      <c r="F30" s="271"/>
      <c r="G30" s="273"/>
      <c r="H30" s="81" t="s">
        <v>176</v>
      </c>
      <c r="I30" s="323"/>
      <c r="J30" s="323"/>
      <c r="K30" s="332"/>
      <c r="L30" s="327"/>
      <c r="M30" s="266"/>
      <c r="N30" s="202"/>
      <c r="O30" s="349">
        <f t="shared" si="6"/>
        <v>0</v>
      </c>
      <c r="P30" s="342"/>
    </row>
    <row r="31" spans="1:18" ht="15.75" customHeight="1">
      <c r="B31" s="177"/>
      <c r="C31" s="177"/>
      <c r="D31" s="86"/>
      <c r="E31" s="177"/>
      <c r="F31" s="271"/>
      <c r="G31" s="272"/>
      <c r="H31" s="81" t="s">
        <v>219</v>
      </c>
      <c r="I31" s="323"/>
      <c r="J31" s="323"/>
      <c r="K31" s="332"/>
      <c r="L31" s="327"/>
      <c r="M31" s="266"/>
      <c r="N31" s="202"/>
      <c r="O31" s="349">
        <f t="shared" si="6"/>
        <v>0</v>
      </c>
      <c r="P31" s="342"/>
    </row>
    <row r="32" spans="1:18" ht="24" customHeight="1">
      <c r="A32" s="77" t="s">
        <v>30</v>
      </c>
      <c r="B32" s="178">
        <f>SUM(B33:B37)+B41</f>
        <v>2920</v>
      </c>
      <c r="C32" s="178">
        <f>SUM(C33:C37)+C41</f>
        <v>2920</v>
      </c>
      <c r="D32" s="178">
        <f>SUM(D33:D37)+D41</f>
        <v>3007</v>
      </c>
      <c r="E32" s="178">
        <f>SUM(E33:E37)+E41</f>
        <v>3007</v>
      </c>
      <c r="F32" s="276">
        <f t="shared" si="3"/>
        <v>1</v>
      </c>
      <c r="G32" s="277">
        <f>E32/Q32</f>
        <v>0.99734660033167499</v>
      </c>
      <c r="H32" s="78" t="s">
        <v>31</v>
      </c>
      <c r="I32" s="178">
        <f>I33+I34+I35+I38+I39+I43</f>
        <v>59</v>
      </c>
      <c r="J32" s="178">
        <f>J33+J34+J35+J38+J39+J43</f>
        <v>59</v>
      </c>
      <c r="K32" s="178">
        <f>K33+K34+K35+K38+K39+K43</f>
        <v>134</v>
      </c>
      <c r="L32" s="178">
        <f>L33+L34+L35+L38+L39+L43</f>
        <v>134</v>
      </c>
      <c r="M32" s="279">
        <f t="shared" si="5"/>
        <v>1</v>
      </c>
      <c r="N32" s="281">
        <f>L32/R32</f>
        <v>2.3508771929824563</v>
      </c>
      <c r="O32" s="350"/>
      <c r="P32" s="265"/>
      <c r="Q32" s="20">
        <v>3015</v>
      </c>
      <c r="R32" s="20">
        <v>57</v>
      </c>
    </row>
    <row r="33" spans="1:18" ht="15.75" customHeight="1">
      <c r="A33" s="88" t="s">
        <v>266</v>
      </c>
      <c r="B33" s="323">
        <v>2915</v>
      </c>
      <c r="C33" s="323">
        <v>2915</v>
      </c>
      <c r="D33" s="321">
        <v>3002</v>
      </c>
      <c r="E33" s="320">
        <v>3002</v>
      </c>
      <c r="F33" s="271">
        <f t="shared" si="3"/>
        <v>1</v>
      </c>
      <c r="G33" s="272">
        <f>E33/Q33</f>
        <v>1.008736559139785</v>
      </c>
      <c r="H33" s="89" t="s">
        <v>267</v>
      </c>
      <c r="I33" s="323">
        <v>59</v>
      </c>
      <c r="J33" s="323">
        <v>59</v>
      </c>
      <c r="K33" s="321">
        <v>134</v>
      </c>
      <c r="L33" s="321">
        <v>134</v>
      </c>
      <c r="M33" s="266">
        <f t="shared" si="5"/>
        <v>1</v>
      </c>
      <c r="N33" s="267">
        <f>L33/R33</f>
        <v>2.5769230769230771</v>
      </c>
      <c r="O33" s="351"/>
      <c r="Q33" s="20">
        <v>2976</v>
      </c>
      <c r="R33" s="20">
        <v>52</v>
      </c>
    </row>
    <row r="34" spans="1:18" ht="15.75" customHeight="1">
      <c r="A34" s="88" t="s">
        <v>286</v>
      </c>
      <c r="B34" s="323"/>
      <c r="C34" s="323"/>
      <c r="D34" s="321"/>
      <c r="E34" s="320"/>
      <c r="F34" s="271"/>
      <c r="G34" s="272"/>
      <c r="H34" s="89" t="s">
        <v>287</v>
      </c>
      <c r="I34" s="177"/>
      <c r="J34" s="177"/>
      <c r="K34" s="89"/>
      <c r="L34" s="177"/>
      <c r="M34" s="266"/>
      <c r="N34" s="267"/>
      <c r="O34" s="351"/>
    </row>
    <row r="35" spans="1:18" ht="15.75" customHeight="1">
      <c r="A35" s="88" t="s">
        <v>196</v>
      </c>
      <c r="B35" s="323"/>
      <c r="C35" s="323"/>
      <c r="D35" s="321"/>
      <c r="E35" s="320"/>
      <c r="F35" s="271"/>
      <c r="G35" s="272"/>
      <c r="H35" s="89" t="s">
        <v>81</v>
      </c>
      <c r="I35" s="177"/>
      <c r="J35" s="177"/>
      <c r="K35" s="89"/>
      <c r="L35" s="177"/>
      <c r="M35" s="266"/>
      <c r="N35" s="267"/>
      <c r="O35" s="351"/>
    </row>
    <row r="36" spans="1:18" ht="15.75" customHeight="1">
      <c r="A36" s="88" t="s">
        <v>55</v>
      </c>
      <c r="B36" s="323"/>
      <c r="C36" s="323"/>
      <c r="D36" s="321"/>
      <c r="E36" s="320"/>
      <c r="F36" s="271"/>
      <c r="G36" s="272">
        <f>E36/Q36</f>
        <v>0</v>
      </c>
      <c r="H36" s="89" t="s">
        <v>221</v>
      </c>
      <c r="I36" s="177"/>
      <c r="J36" s="177"/>
      <c r="K36" s="89"/>
      <c r="L36" s="177"/>
      <c r="M36" s="266"/>
      <c r="N36" s="267"/>
      <c r="O36" s="351"/>
      <c r="Q36" s="20">
        <v>36</v>
      </c>
    </row>
    <row r="37" spans="1:18" ht="15.75" customHeight="1">
      <c r="A37" s="88" t="s">
        <v>129</v>
      </c>
      <c r="B37" s="177">
        <f>SUM(B38:B40)</f>
        <v>0</v>
      </c>
      <c r="C37" s="177">
        <f>SUM(C38:C40)</f>
        <v>0</v>
      </c>
      <c r="D37" s="177">
        <f>SUM(D38:D40)</f>
        <v>0</v>
      </c>
      <c r="E37" s="177">
        <f>SUM(E38:E40)</f>
        <v>0</v>
      </c>
      <c r="F37" s="271"/>
      <c r="G37" s="272"/>
      <c r="H37" s="89" t="s">
        <v>222</v>
      </c>
      <c r="I37" s="177"/>
      <c r="J37" s="177"/>
      <c r="K37" s="80"/>
      <c r="L37" s="177"/>
      <c r="M37" s="266"/>
      <c r="N37" s="267"/>
      <c r="O37" s="351"/>
      <c r="Q37" s="20">
        <v>0</v>
      </c>
    </row>
    <row r="38" spans="1:18" ht="15.75" customHeight="1">
      <c r="A38" s="88" t="s">
        <v>56</v>
      </c>
      <c r="B38" s="177"/>
      <c r="C38" s="177"/>
      <c r="D38" s="89"/>
      <c r="E38" s="177"/>
      <c r="F38" s="271"/>
      <c r="G38" s="272"/>
      <c r="H38" s="89" t="s">
        <v>53</v>
      </c>
      <c r="I38" s="80"/>
      <c r="J38" s="177"/>
      <c r="K38" s="89"/>
      <c r="L38" s="177"/>
      <c r="M38" s="266"/>
      <c r="N38" s="267"/>
      <c r="O38" s="351"/>
    </row>
    <row r="39" spans="1:18" ht="15.75" customHeight="1">
      <c r="A39" s="88" t="s">
        <v>163</v>
      </c>
      <c r="B39" s="177"/>
      <c r="C39" s="177"/>
      <c r="D39" s="89"/>
      <c r="E39" s="177"/>
      <c r="F39" s="271"/>
      <c r="G39" s="272"/>
      <c r="H39" s="89" t="s">
        <v>130</v>
      </c>
      <c r="I39" s="80"/>
      <c r="J39" s="89"/>
      <c r="K39" s="89"/>
      <c r="L39" s="89"/>
      <c r="M39" s="266"/>
      <c r="N39" s="267"/>
      <c r="O39" s="351"/>
    </row>
    <row r="40" spans="1:18" ht="15.75" customHeight="1">
      <c r="A40" s="85" t="s">
        <v>127</v>
      </c>
      <c r="B40" s="177"/>
      <c r="C40" s="177"/>
      <c r="D40" s="86"/>
      <c r="E40" s="177"/>
      <c r="F40" s="271"/>
      <c r="G40" s="272"/>
      <c r="H40" s="89" t="s">
        <v>107</v>
      </c>
      <c r="I40" s="86"/>
      <c r="J40" s="86"/>
      <c r="K40" s="86"/>
      <c r="L40" s="86"/>
      <c r="M40" s="266"/>
      <c r="N40" s="267"/>
      <c r="O40" s="351"/>
    </row>
    <row r="41" spans="1:18" ht="15.75" customHeight="1">
      <c r="A41" s="88" t="s">
        <v>57</v>
      </c>
      <c r="B41" s="323">
        <v>5</v>
      </c>
      <c r="C41" s="323">
        <v>5</v>
      </c>
      <c r="D41" s="324">
        <v>5</v>
      </c>
      <c r="E41" s="323">
        <v>5</v>
      </c>
      <c r="F41" s="271">
        <f t="shared" si="3"/>
        <v>1</v>
      </c>
      <c r="G41" s="272">
        <f>E41/Q41</f>
        <v>1.6666666666666667</v>
      </c>
      <c r="H41" s="89" t="s">
        <v>164</v>
      </c>
      <c r="I41" s="89"/>
      <c r="J41" s="89"/>
      <c r="K41" s="89"/>
      <c r="L41" s="89"/>
      <c r="M41" s="266"/>
      <c r="N41" s="267"/>
      <c r="O41" s="351"/>
      <c r="Q41" s="20">
        <v>3</v>
      </c>
    </row>
    <row r="42" spans="1:18" ht="15.75" customHeight="1">
      <c r="A42" s="87"/>
      <c r="B42" s="177"/>
      <c r="C42" s="177"/>
      <c r="D42" s="86"/>
      <c r="E42" s="177"/>
      <c r="F42" s="271"/>
      <c r="G42" s="272"/>
      <c r="H42" s="89" t="s">
        <v>128</v>
      </c>
      <c r="I42" s="86"/>
      <c r="J42" s="86"/>
      <c r="K42" s="86"/>
      <c r="L42" s="86"/>
      <c r="M42" s="266"/>
      <c r="N42" s="267"/>
      <c r="O42" s="351"/>
    </row>
    <row r="43" spans="1:18" ht="15.75" customHeight="1">
      <c r="A43" s="90"/>
      <c r="B43" s="268"/>
      <c r="C43" s="268"/>
      <c r="D43" s="268"/>
      <c r="E43" s="268"/>
      <c r="F43" s="274"/>
      <c r="G43" s="275"/>
      <c r="H43" s="91" t="s">
        <v>54</v>
      </c>
      <c r="I43" s="268"/>
      <c r="J43" s="268"/>
      <c r="K43" s="314"/>
      <c r="L43" s="199"/>
      <c r="M43" s="269"/>
      <c r="N43" s="270">
        <f>L43/R43</f>
        <v>0</v>
      </c>
      <c r="O43" s="351"/>
      <c r="R43" s="20">
        <v>5</v>
      </c>
    </row>
    <row r="44" spans="1:18" s="33" customFormat="1" ht="58.5" customHeight="1">
      <c r="A44" s="367" t="s">
        <v>403</v>
      </c>
      <c r="B44" s="367"/>
      <c r="C44" s="367"/>
      <c r="D44" s="367"/>
      <c r="E44" s="367"/>
      <c r="F44" s="367"/>
      <c r="G44" s="367"/>
      <c r="H44" s="367"/>
      <c r="I44" s="367"/>
      <c r="J44" s="367"/>
      <c r="K44" s="367"/>
      <c r="L44" s="367"/>
      <c r="M44" s="367"/>
      <c r="N44" s="367"/>
      <c r="O44" s="352"/>
    </row>
    <row r="47" spans="1:18" ht="21.95" customHeight="1">
      <c r="D47" s="265"/>
    </row>
    <row r="48" spans="1:18" ht="21.95" customHeight="1">
      <c r="D48" s="265"/>
    </row>
    <row r="49" spans="4:4" ht="21.95" customHeight="1">
      <c r="D49" s="265"/>
    </row>
  </sheetData>
  <autoFilter ref="A4:P44">
    <filterColumn colId="14"/>
  </autoFilter>
  <mergeCells count="3">
    <mergeCell ref="A2:N2"/>
    <mergeCell ref="A1:N1"/>
    <mergeCell ref="A44:N44"/>
  </mergeCells>
  <phoneticPr fontId="1" type="noConversion"/>
  <printOptions horizontalCentered="1"/>
  <pageMargins left="0.43307086614173229" right="0.43307086614173229" top="0.39370078740157483" bottom="0" header="0.15748031496062992" footer="0.31496062992125984"/>
  <pageSetup paperSize="9" scale="59" fitToWidth="0" orientation="landscape" blackAndWhite="1" useFirstPageNumber="1" errors="blank"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sheetPr codeName="Sheet4">
    <tabColor rgb="FFFFFF00"/>
  </sheetPr>
  <dimension ref="A1:J54"/>
  <sheetViews>
    <sheetView showZeros="0" workbookViewId="0">
      <selection activeCell="K11" sqref="K11"/>
    </sheetView>
  </sheetViews>
  <sheetFormatPr defaultColWidth="21.5" defaultRowHeight="21.95" customHeight="1"/>
  <cols>
    <col min="1" max="1" width="56.625" style="1" customWidth="1"/>
    <col min="2" max="2" width="26.25" style="238" customWidth="1"/>
    <col min="3" max="3" width="8.25" style="11" customWidth="1"/>
    <col min="4" max="9" width="9.5" style="341" hidden="1" customWidth="1"/>
    <col min="10" max="10" width="21.5" style="11"/>
    <col min="11" max="16384" width="21.5" style="1"/>
  </cols>
  <sheetData>
    <row r="1" spans="1:10" ht="21.95" customHeight="1">
      <c r="A1" s="366" t="s">
        <v>149</v>
      </c>
      <c r="B1" s="366"/>
    </row>
    <row r="2" spans="1:10" s="2" customFormat="1" ht="21.95" customHeight="1">
      <c r="A2" s="368" t="s">
        <v>384</v>
      </c>
      <c r="B2" s="368"/>
      <c r="C2" s="32"/>
      <c r="D2" s="354"/>
      <c r="E2" s="354"/>
      <c r="F2" s="354"/>
      <c r="G2" s="354"/>
      <c r="H2" s="354"/>
      <c r="I2" s="354"/>
      <c r="J2" s="32"/>
    </row>
    <row r="3" spans="1:10" s="2" customFormat="1" ht="18.75" customHeight="1">
      <c r="A3" s="29"/>
      <c r="B3" s="229"/>
      <c r="C3" s="32"/>
      <c r="D3" s="354"/>
      <c r="E3" s="354"/>
      <c r="F3" s="354"/>
      <c r="G3" s="354"/>
      <c r="H3" s="354"/>
      <c r="I3" s="354"/>
      <c r="J3" s="32"/>
    </row>
    <row r="4" spans="1:10" ht="24" customHeight="1" thickBot="1">
      <c r="A4" s="369" t="s">
        <v>151</v>
      </c>
      <c r="B4" s="369"/>
      <c r="D4" s="371" t="s">
        <v>430</v>
      </c>
      <c r="E4" s="371"/>
      <c r="F4" s="371" t="s">
        <v>431</v>
      </c>
      <c r="G4" s="371"/>
      <c r="H4" s="371" t="s">
        <v>432</v>
      </c>
      <c r="I4" s="371"/>
    </row>
    <row r="5" spans="1:10" ht="18" customHeight="1">
      <c r="A5" s="222" t="s">
        <v>152</v>
      </c>
      <c r="B5" s="230" t="s">
        <v>153</v>
      </c>
      <c r="D5" s="341" t="s">
        <v>428</v>
      </c>
      <c r="E5" s="341" t="s">
        <v>429</v>
      </c>
      <c r="F5" s="341" t="s">
        <v>428</v>
      </c>
      <c r="G5" s="341" t="s">
        <v>429</v>
      </c>
      <c r="H5" s="341" t="s">
        <v>428</v>
      </c>
      <c r="I5" s="341" t="s">
        <v>429</v>
      </c>
    </row>
    <row r="6" spans="1:10" ht="18" customHeight="1">
      <c r="A6" s="231" t="s">
        <v>288</v>
      </c>
      <c r="B6" s="232">
        <v>3542</v>
      </c>
      <c r="D6" s="355">
        <f>SUM(D7:D53)</f>
        <v>2703</v>
      </c>
      <c r="E6" s="355">
        <f>SUM(E7:E53)</f>
        <v>839</v>
      </c>
      <c r="F6" s="355">
        <f t="shared" ref="F6:G6" si="0">SUM(F7:F53)</f>
        <v>2817</v>
      </c>
      <c r="G6" s="355">
        <f t="shared" si="0"/>
        <v>753</v>
      </c>
      <c r="H6" s="341">
        <f>D6-F6</f>
        <v>-114</v>
      </c>
      <c r="I6" s="341">
        <f>E6-G6</f>
        <v>86</v>
      </c>
    </row>
    <row r="7" spans="1:10" ht="18" customHeight="1">
      <c r="A7" s="231" t="s">
        <v>246</v>
      </c>
      <c r="B7" s="233">
        <v>1159</v>
      </c>
      <c r="H7" s="341">
        <f t="shared" ref="H7:H53" si="1">D7-F7</f>
        <v>0</v>
      </c>
      <c r="I7" s="341">
        <f t="shared" ref="I7:I53" si="2">E7-G7</f>
        <v>0</v>
      </c>
    </row>
    <row r="8" spans="1:10" ht="18" customHeight="1">
      <c r="A8" s="231" t="s">
        <v>247</v>
      </c>
      <c r="B8" s="234">
        <v>20</v>
      </c>
      <c r="H8" s="341">
        <f t="shared" si="1"/>
        <v>0</v>
      </c>
      <c r="I8" s="341">
        <f t="shared" si="2"/>
        <v>0</v>
      </c>
    </row>
    <row r="9" spans="1:10" ht="18" customHeight="1">
      <c r="A9" s="235" t="s">
        <v>248</v>
      </c>
      <c r="B9" s="233">
        <v>20</v>
      </c>
      <c r="D9" s="356">
        <v>20</v>
      </c>
      <c r="F9" s="341">
        <v>18</v>
      </c>
      <c r="H9" s="341">
        <f t="shared" si="1"/>
        <v>2</v>
      </c>
      <c r="I9" s="341">
        <f t="shared" si="2"/>
        <v>0</v>
      </c>
    </row>
    <row r="10" spans="1:10" ht="18" customHeight="1">
      <c r="A10" s="231" t="s">
        <v>290</v>
      </c>
      <c r="B10" s="233">
        <v>859</v>
      </c>
      <c r="H10" s="341">
        <f t="shared" si="1"/>
        <v>0</v>
      </c>
      <c r="I10" s="341">
        <f t="shared" si="2"/>
        <v>0</v>
      </c>
    </row>
    <row r="11" spans="1:10" ht="18" customHeight="1">
      <c r="A11" s="235" t="s">
        <v>248</v>
      </c>
      <c r="B11" s="233">
        <v>859</v>
      </c>
      <c r="D11" s="356">
        <v>859</v>
      </c>
      <c r="F11" s="341">
        <v>951</v>
      </c>
      <c r="H11" s="341">
        <f t="shared" si="1"/>
        <v>-92</v>
      </c>
      <c r="I11" s="341">
        <f t="shared" si="2"/>
        <v>0</v>
      </c>
    </row>
    <row r="12" spans="1:10" ht="18" customHeight="1">
      <c r="A12" s="231" t="s">
        <v>292</v>
      </c>
      <c r="B12" s="233">
        <v>47</v>
      </c>
      <c r="H12" s="341">
        <f t="shared" si="1"/>
        <v>0</v>
      </c>
      <c r="I12" s="341">
        <f t="shared" si="2"/>
        <v>0</v>
      </c>
    </row>
    <row r="13" spans="1:10" ht="18" customHeight="1">
      <c r="A13" s="235" t="s">
        <v>248</v>
      </c>
      <c r="B13" s="233">
        <v>47</v>
      </c>
      <c r="D13" s="356">
        <v>47</v>
      </c>
      <c r="F13" s="341">
        <v>44</v>
      </c>
      <c r="H13" s="341">
        <f t="shared" si="1"/>
        <v>3</v>
      </c>
      <c r="I13" s="341">
        <f t="shared" si="2"/>
        <v>0</v>
      </c>
    </row>
    <row r="14" spans="1:10" ht="18" customHeight="1">
      <c r="A14" s="231" t="s">
        <v>293</v>
      </c>
      <c r="B14" s="233">
        <v>115</v>
      </c>
      <c r="H14" s="341">
        <f t="shared" si="1"/>
        <v>0</v>
      </c>
      <c r="I14" s="341">
        <f t="shared" si="2"/>
        <v>0</v>
      </c>
    </row>
    <row r="15" spans="1:10" ht="18" customHeight="1">
      <c r="A15" s="235" t="s">
        <v>248</v>
      </c>
      <c r="B15" s="233">
        <v>115</v>
      </c>
      <c r="D15" s="356">
        <v>115</v>
      </c>
      <c r="F15" s="341">
        <v>105</v>
      </c>
      <c r="H15" s="341">
        <f t="shared" si="1"/>
        <v>10</v>
      </c>
      <c r="I15" s="341">
        <f t="shared" si="2"/>
        <v>0</v>
      </c>
    </row>
    <row r="16" spans="1:10" ht="18" customHeight="1">
      <c r="A16" s="231" t="s">
        <v>294</v>
      </c>
      <c r="B16" s="233">
        <v>118</v>
      </c>
      <c r="H16" s="341">
        <f t="shared" si="1"/>
        <v>0</v>
      </c>
      <c r="I16" s="341">
        <f t="shared" si="2"/>
        <v>0</v>
      </c>
    </row>
    <row r="17" spans="1:10" ht="18" customHeight="1">
      <c r="A17" s="235" t="s">
        <v>295</v>
      </c>
      <c r="B17" s="233">
        <v>118</v>
      </c>
      <c r="C17" s="1"/>
      <c r="E17" s="356">
        <v>118</v>
      </c>
      <c r="F17" s="356"/>
      <c r="G17" s="356">
        <v>108</v>
      </c>
      <c r="H17" s="341">
        <f t="shared" si="1"/>
        <v>0</v>
      </c>
      <c r="I17" s="341">
        <f t="shared" si="2"/>
        <v>10</v>
      </c>
      <c r="J17" s="1"/>
    </row>
    <row r="18" spans="1:10" ht="18" customHeight="1">
      <c r="A18" s="231" t="s">
        <v>296</v>
      </c>
      <c r="B18" s="233">
        <v>69</v>
      </c>
      <c r="C18" s="1"/>
      <c r="H18" s="341">
        <f t="shared" si="1"/>
        <v>0</v>
      </c>
      <c r="I18" s="341">
        <f t="shared" si="2"/>
        <v>0</v>
      </c>
      <c r="J18" s="1"/>
    </row>
    <row r="19" spans="1:10" ht="18" customHeight="1">
      <c r="A19" s="231" t="s">
        <v>297</v>
      </c>
      <c r="B19" s="233">
        <v>69</v>
      </c>
      <c r="C19" s="1"/>
      <c r="H19" s="341">
        <f t="shared" si="1"/>
        <v>0</v>
      </c>
      <c r="I19" s="341">
        <f t="shared" si="2"/>
        <v>0</v>
      </c>
      <c r="J19" s="1"/>
    </row>
    <row r="20" spans="1:10" ht="18" customHeight="1">
      <c r="A20" s="235" t="s">
        <v>298</v>
      </c>
      <c r="B20" s="233">
        <v>69</v>
      </c>
      <c r="C20" s="1"/>
      <c r="D20" s="356">
        <v>69</v>
      </c>
      <c r="F20" s="341">
        <v>71</v>
      </c>
      <c r="H20" s="341">
        <f t="shared" si="1"/>
        <v>-2</v>
      </c>
      <c r="I20" s="341">
        <f t="shared" si="2"/>
        <v>0</v>
      </c>
      <c r="J20" s="1"/>
    </row>
    <row r="21" spans="1:10" ht="18" customHeight="1">
      <c r="A21" s="231" t="s">
        <v>249</v>
      </c>
      <c r="B21" s="233">
        <v>635</v>
      </c>
      <c r="C21" s="1"/>
      <c r="H21" s="341">
        <f t="shared" si="1"/>
        <v>0</v>
      </c>
      <c r="I21" s="341">
        <f t="shared" si="2"/>
        <v>0</v>
      </c>
      <c r="J21" s="1"/>
    </row>
    <row r="22" spans="1:10" ht="18" customHeight="1">
      <c r="A22" s="231" t="s">
        <v>299</v>
      </c>
      <c r="B22" s="233">
        <v>126</v>
      </c>
      <c r="C22" s="1"/>
      <c r="H22" s="341">
        <f t="shared" si="1"/>
        <v>0</v>
      </c>
      <c r="I22" s="341">
        <f t="shared" si="2"/>
        <v>0</v>
      </c>
      <c r="J22" s="1"/>
    </row>
    <row r="23" spans="1:10" ht="18" customHeight="1">
      <c r="A23" s="235" t="s">
        <v>300</v>
      </c>
      <c r="B23" s="233">
        <v>126</v>
      </c>
      <c r="C23" s="1"/>
      <c r="D23" s="356">
        <v>126</v>
      </c>
      <c r="F23" s="341">
        <v>131</v>
      </c>
      <c r="H23" s="341">
        <f t="shared" si="1"/>
        <v>-5</v>
      </c>
      <c r="I23" s="341">
        <f t="shared" si="2"/>
        <v>0</v>
      </c>
      <c r="J23" s="1"/>
    </row>
    <row r="24" spans="1:10" ht="18" customHeight="1">
      <c r="A24" s="231" t="s">
        <v>301</v>
      </c>
      <c r="B24" s="233">
        <v>390</v>
      </c>
      <c r="C24" s="1"/>
      <c r="H24" s="341">
        <f t="shared" si="1"/>
        <v>0</v>
      </c>
      <c r="I24" s="341">
        <f t="shared" si="2"/>
        <v>0</v>
      </c>
      <c r="J24" s="1"/>
    </row>
    <row r="25" spans="1:10" ht="18" customHeight="1">
      <c r="A25" s="235" t="s">
        <v>302</v>
      </c>
      <c r="B25" s="233">
        <v>12</v>
      </c>
      <c r="C25" s="1"/>
      <c r="D25" s="356">
        <v>12</v>
      </c>
      <c r="F25" s="341">
        <v>11</v>
      </c>
      <c r="H25" s="341">
        <f t="shared" si="1"/>
        <v>1</v>
      </c>
      <c r="I25" s="341">
        <f t="shared" si="2"/>
        <v>0</v>
      </c>
      <c r="J25" s="1"/>
    </row>
    <row r="26" spans="1:10" ht="18" customHeight="1">
      <c r="A26" s="235" t="s">
        <v>303</v>
      </c>
      <c r="B26" s="233">
        <v>166</v>
      </c>
      <c r="C26" s="1"/>
      <c r="D26" s="356">
        <v>166</v>
      </c>
      <c r="F26" s="341">
        <v>166</v>
      </c>
      <c r="H26" s="341">
        <f t="shared" si="1"/>
        <v>0</v>
      </c>
      <c r="I26" s="341">
        <f t="shared" si="2"/>
        <v>0</v>
      </c>
      <c r="J26" s="1"/>
    </row>
    <row r="27" spans="1:10" ht="18" customHeight="1">
      <c r="A27" s="235" t="s">
        <v>304</v>
      </c>
      <c r="B27" s="233">
        <v>83</v>
      </c>
      <c r="C27" s="1"/>
      <c r="D27" s="356">
        <v>83</v>
      </c>
      <c r="F27" s="341">
        <v>83</v>
      </c>
      <c r="H27" s="341">
        <f t="shared" si="1"/>
        <v>0</v>
      </c>
      <c r="I27" s="341">
        <f t="shared" si="2"/>
        <v>0</v>
      </c>
      <c r="J27" s="1"/>
    </row>
    <row r="28" spans="1:10" ht="18" customHeight="1">
      <c r="A28" s="235" t="s">
        <v>305</v>
      </c>
      <c r="B28" s="233">
        <v>129</v>
      </c>
      <c r="C28" s="1"/>
      <c r="D28" s="356">
        <v>129</v>
      </c>
      <c r="F28" s="341">
        <v>130</v>
      </c>
      <c r="H28" s="341">
        <f t="shared" si="1"/>
        <v>-1</v>
      </c>
      <c r="I28" s="341">
        <f t="shared" si="2"/>
        <v>0</v>
      </c>
      <c r="J28" s="1"/>
    </row>
    <row r="29" spans="1:10" ht="18" customHeight="1">
      <c r="A29" s="231" t="s">
        <v>306</v>
      </c>
      <c r="B29" s="233">
        <v>73</v>
      </c>
      <c r="C29" s="1"/>
      <c r="H29" s="341">
        <f t="shared" si="1"/>
        <v>0</v>
      </c>
      <c r="I29" s="341">
        <f t="shared" si="2"/>
        <v>0</v>
      </c>
      <c r="J29" s="1"/>
    </row>
    <row r="30" spans="1:10" ht="18" customHeight="1">
      <c r="A30" s="235" t="s">
        <v>289</v>
      </c>
      <c r="B30" s="233">
        <v>73</v>
      </c>
      <c r="C30" s="1"/>
      <c r="D30" s="356">
        <v>73</v>
      </c>
      <c r="F30" s="341">
        <v>75</v>
      </c>
      <c r="H30" s="341">
        <f t="shared" si="1"/>
        <v>-2</v>
      </c>
      <c r="I30" s="341">
        <f t="shared" si="2"/>
        <v>0</v>
      </c>
      <c r="J30" s="1"/>
    </row>
    <row r="31" spans="1:10" ht="18" customHeight="1">
      <c r="A31" s="231" t="s">
        <v>307</v>
      </c>
      <c r="B31" s="233">
        <v>46</v>
      </c>
      <c r="C31" s="1"/>
      <c r="H31" s="341">
        <f t="shared" si="1"/>
        <v>0</v>
      </c>
      <c r="I31" s="341">
        <f t="shared" si="2"/>
        <v>0</v>
      </c>
      <c r="J31" s="1"/>
    </row>
    <row r="32" spans="1:10" ht="18" customHeight="1">
      <c r="A32" s="235" t="s">
        <v>308</v>
      </c>
      <c r="B32" s="233">
        <v>46</v>
      </c>
      <c r="C32" s="1"/>
      <c r="E32" s="356">
        <v>46</v>
      </c>
      <c r="F32" s="356"/>
      <c r="G32" s="356"/>
      <c r="H32" s="341">
        <f t="shared" si="1"/>
        <v>0</v>
      </c>
      <c r="I32" s="341">
        <f t="shared" si="2"/>
        <v>46</v>
      </c>
      <c r="J32" s="1"/>
    </row>
    <row r="33" spans="1:10" ht="18" customHeight="1">
      <c r="A33" s="231" t="s">
        <v>309</v>
      </c>
      <c r="B33" s="233">
        <v>123</v>
      </c>
      <c r="C33" s="1"/>
      <c r="H33" s="341">
        <f t="shared" si="1"/>
        <v>0</v>
      </c>
      <c r="I33" s="341">
        <f t="shared" si="2"/>
        <v>0</v>
      </c>
      <c r="J33" s="1"/>
    </row>
    <row r="34" spans="1:10" ht="18" customHeight="1">
      <c r="A34" s="231" t="s">
        <v>311</v>
      </c>
      <c r="B34" s="233">
        <v>123</v>
      </c>
      <c r="C34" s="1"/>
      <c r="H34" s="341">
        <f t="shared" si="1"/>
        <v>0</v>
      </c>
      <c r="I34" s="341">
        <f t="shared" si="2"/>
        <v>0</v>
      </c>
      <c r="J34" s="1"/>
    </row>
    <row r="35" spans="1:10" ht="18" customHeight="1">
      <c r="A35" s="235" t="s">
        <v>312</v>
      </c>
      <c r="B35" s="233">
        <v>53</v>
      </c>
      <c r="C35" s="1"/>
      <c r="D35" s="356">
        <v>53</v>
      </c>
      <c r="F35" s="341">
        <v>53</v>
      </c>
      <c r="H35" s="341">
        <f t="shared" si="1"/>
        <v>0</v>
      </c>
      <c r="I35" s="341">
        <f t="shared" si="2"/>
        <v>0</v>
      </c>
      <c r="J35" s="1"/>
    </row>
    <row r="36" spans="1:10" ht="18" customHeight="1">
      <c r="A36" s="235" t="s">
        <v>313</v>
      </c>
      <c r="B36" s="233">
        <v>70</v>
      </c>
      <c r="C36" s="1"/>
      <c r="D36" s="356">
        <v>70</v>
      </c>
      <c r="F36" s="341">
        <v>70</v>
      </c>
      <c r="H36" s="341">
        <f t="shared" si="1"/>
        <v>0</v>
      </c>
      <c r="I36" s="341">
        <f t="shared" si="2"/>
        <v>0</v>
      </c>
      <c r="J36" s="1"/>
    </row>
    <row r="37" spans="1:10" ht="18" customHeight="1">
      <c r="A37" s="231" t="s">
        <v>314</v>
      </c>
      <c r="B37" s="233">
        <v>128</v>
      </c>
      <c r="C37" s="1"/>
      <c r="H37" s="341">
        <f t="shared" si="1"/>
        <v>0</v>
      </c>
      <c r="I37" s="341">
        <f t="shared" si="2"/>
        <v>0</v>
      </c>
      <c r="J37" s="1"/>
    </row>
    <row r="38" spans="1:10" ht="18" customHeight="1">
      <c r="A38" s="231" t="s">
        <v>315</v>
      </c>
      <c r="B38" s="233">
        <v>128</v>
      </c>
      <c r="C38" s="1"/>
      <c r="H38" s="341">
        <f t="shared" si="1"/>
        <v>0</v>
      </c>
      <c r="I38" s="341">
        <f t="shared" si="2"/>
        <v>0</v>
      </c>
      <c r="J38" s="1"/>
    </row>
    <row r="39" spans="1:10" ht="18" customHeight="1">
      <c r="A39" s="235" t="s">
        <v>316</v>
      </c>
      <c r="B39" s="233">
        <v>128</v>
      </c>
      <c r="C39" s="1"/>
      <c r="D39" s="356">
        <v>128</v>
      </c>
      <c r="F39" s="341">
        <v>133</v>
      </c>
      <c r="H39" s="341">
        <f t="shared" si="1"/>
        <v>-5</v>
      </c>
      <c r="I39" s="341">
        <f t="shared" si="2"/>
        <v>0</v>
      </c>
      <c r="J39" s="1"/>
    </row>
    <row r="40" spans="1:10" ht="18" customHeight="1">
      <c r="A40" s="231" t="s">
        <v>317</v>
      </c>
      <c r="B40" s="233">
        <v>104</v>
      </c>
      <c r="C40" s="1"/>
      <c r="H40" s="341">
        <f t="shared" si="1"/>
        <v>0</v>
      </c>
      <c r="I40" s="341">
        <f t="shared" si="2"/>
        <v>0</v>
      </c>
      <c r="J40" s="1"/>
    </row>
    <row r="41" spans="1:10" ht="18" customHeight="1">
      <c r="A41" s="231" t="s">
        <v>318</v>
      </c>
      <c r="B41" s="233">
        <v>104</v>
      </c>
      <c r="C41" s="1"/>
      <c r="H41" s="341">
        <f t="shared" si="1"/>
        <v>0</v>
      </c>
      <c r="I41" s="341">
        <f t="shared" si="2"/>
        <v>0</v>
      </c>
      <c r="J41" s="1"/>
    </row>
    <row r="42" spans="1:10" ht="18" customHeight="1">
      <c r="A42" s="235" t="s">
        <v>319</v>
      </c>
      <c r="B42" s="233">
        <v>104</v>
      </c>
      <c r="C42" s="1"/>
      <c r="D42" s="356">
        <v>104</v>
      </c>
      <c r="F42" s="341">
        <v>107</v>
      </c>
      <c r="H42" s="341">
        <f t="shared" si="1"/>
        <v>-3</v>
      </c>
      <c r="I42" s="341">
        <f t="shared" si="2"/>
        <v>0</v>
      </c>
      <c r="J42" s="1"/>
    </row>
    <row r="43" spans="1:10" ht="18" customHeight="1">
      <c r="A43" s="231" t="s">
        <v>321</v>
      </c>
      <c r="B43" s="233">
        <v>1200</v>
      </c>
      <c r="C43" s="1"/>
      <c r="H43" s="341">
        <f t="shared" si="1"/>
        <v>0</v>
      </c>
      <c r="I43" s="341">
        <f t="shared" si="2"/>
        <v>0</v>
      </c>
      <c r="J43" s="1"/>
    </row>
    <row r="44" spans="1:10" ht="18" customHeight="1">
      <c r="A44" s="231" t="s">
        <v>322</v>
      </c>
      <c r="B44" s="233">
        <v>568</v>
      </c>
      <c r="C44" s="1"/>
      <c r="H44" s="341">
        <f t="shared" si="1"/>
        <v>0</v>
      </c>
      <c r="I44" s="341">
        <f t="shared" si="2"/>
        <v>0</v>
      </c>
      <c r="J44" s="1"/>
    </row>
    <row r="45" spans="1:10" ht="18" customHeight="1">
      <c r="A45" s="235" t="s">
        <v>289</v>
      </c>
      <c r="B45" s="233">
        <v>525</v>
      </c>
      <c r="C45" s="1"/>
      <c r="D45" s="356">
        <v>525</v>
      </c>
      <c r="F45" s="341">
        <v>545</v>
      </c>
      <c r="H45" s="341">
        <f t="shared" si="1"/>
        <v>-20</v>
      </c>
      <c r="I45" s="341">
        <f t="shared" si="2"/>
        <v>0</v>
      </c>
      <c r="J45" s="1"/>
    </row>
    <row r="46" spans="1:10" ht="18" customHeight="1">
      <c r="A46" s="235" t="s">
        <v>323</v>
      </c>
      <c r="B46" s="233">
        <v>43</v>
      </c>
      <c r="C46" s="1"/>
      <c r="D46" s="356"/>
      <c r="E46" s="356">
        <v>43</v>
      </c>
      <c r="F46" s="356"/>
      <c r="G46" s="356">
        <v>43</v>
      </c>
      <c r="H46" s="341">
        <f t="shared" si="1"/>
        <v>0</v>
      </c>
      <c r="I46" s="341">
        <f t="shared" si="2"/>
        <v>0</v>
      </c>
      <c r="J46" s="1"/>
    </row>
    <row r="47" spans="1:10" ht="18" customHeight="1">
      <c r="A47" s="231" t="s">
        <v>324</v>
      </c>
      <c r="B47" s="233">
        <v>10</v>
      </c>
      <c r="C47" s="1"/>
      <c r="H47" s="341">
        <f t="shared" si="1"/>
        <v>0</v>
      </c>
      <c r="I47" s="341">
        <f t="shared" si="2"/>
        <v>0</v>
      </c>
      <c r="J47" s="1"/>
    </row>
    <row r="48" spans="1:10" ht="18" customHeight="1">
      <c r="A48" s="235" t="s">
        <v>385</v>
      </c>
      <c r="B48" s="233">
        <v>10</v>
      </c>
      <c r="C48" s="1"/>
      <c r="E48" s="356">
        <v>10</v>
      </c>
      <c r="F48" s="356"/>
      <c r="G48" s="356"/>
      <c r="H48" s="341">
        <f t="shared" si="1"/>
        <v>0</v>
      </c>
      <c r="I48" s="341">
        <f t="shared" si="2"/>
        <v>10</v>
      </c>
      <c r="J48" s="1"/>
    </row>
    <row r="49" spans="1:10" ht="18" customHeight="1">
      <c r="A49" s="231" t="s">
        <v>325</v>
      </c>
      <c r="B49" s="233">
        <v>622</v>
      </c>
      <c r="C49" s="1"/>
      <c r="H49" s="341">
        <f t="shared" si="1"/>
        <v>0</v>
      </c>
      <c r="I49" s="341">
        <f t="shared" si="2"/>
        <v>0</v>
      </c>
      <c r="J49" s="1"/>
    </row>
    <row r="50" spans="1:10" ht="18" customHeight="1">
      <c r="A50" s="235" t="s">
        <v>326</v>
      </c>
      <c r="B50" s="233">
        <v>622</v>
      </c>
      <c r="C50" s="1"/>
      <c r="E50" s="356">
        <v>622</v>
      </c>
      <c r="F50" s="356"/>
      <c r="G50" s="357">
        <f>522+80</f>
        <v>602</v>
      </c>
      <c r="H50" s="341">
        <f t="shared" si="1"/>
        <v>0</v>
      </c>
      <c r="I50" s="341">
        <f t="shared" si="2"/>
        <v>20</v>
      </c>
      <c r="J50" s="1"/>
    </row>
    <row r="51" spans="1:10" ht="18" customHeight="1">
      <c r="A51" s="231" t="s">
        <v>327</v>
      </c>
      <c r="B51" s="233">
        <v>124</v>
      </c>
      <c r="C51" s="1"/>
      <c r="H51" s="341">
        <f t="shared" si="1"/>
        <v>0</v>
      </c>
      <c r="I51" s="341">
        <f t="shared" si="2"/>
        <v>0</v>
      </c>
      <c r="J51" s="1"/>
    </row>
    <row r="52" spans="1:10" ht="18" customHeight="1">
      <c r="A52" s="231" t="s">
        <v>328</v>
      </c>
      <c r="B52" s="233">
        <v>124</v>
      </c>
      <c r="C52" s="1"/>
      <c r="H52" s="341">
        <f t="shared" si="1"/>
        <v>0</v>
      </c>
      <c r="I52" s="341">
        <f t="shared" si="2"/>
        <v>0</v>
      </c>
      <c r="J52" s="1"/>
    </row>
    <row r="53" spans="1:10" ht="18" customHeight="1" thickBot="1">
      <c r="A53" s="239" t="s">
        <v>329</v>
      </c>
      <c r="B53" s="237">
        <v>124</v>
      </c>
      <c r="C53" s="1"/>
      <c r="D53" s="356">
        <v>124</v>
      </c>
      <c r="F53" s="341">
        <v>124</v>
      </c>
      <c r="H53" s="341">
        <f t="shared" si="1"/>
        <v>0</v>
      </c>
      <c r="I53" s="341">
        <f t="shared" si="2"/>
        <v>0</v>
      </c>
      <c r="J53" s="1"/>
    </row>
    <row r="54" spans="1:10" ht="21.95" customHeight="1">
      <c r="A54" s="370" t="s">
        <v>386</v>
      </c>
      <c r="B54" s="370"/>
      <c r="C54" s="1"/>
      <c r="D54" s="358"/>
      <c r="E54" s="358"/>
      <c r="F54" s="358"/>
      <c r="G54" s="358"/>
      <c r="H54" s="358"/>
      <c r="I54" s="358"/>
      <c r="J54" s="1"/>
    </row>
  </sheetData>
  <mergeCells count="7">
    <mergeCell ref="A2:B2"/>
    <mergeCell ref="A1:B1"/>
    <mergeCell ref="A4:B4"/>
    <mergeCell ref="A54:B54"/>
    <mergeCell ref="H4:I4"/>
    <mergeCell ref="F4:G4"/>
    <mergeCell ref="D4:E4"/>
  </mergeCells>
  <phoneticPr fontId="1"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sheetPr codeName="Sheet6">
    <tabColor rgb="FFFFFF00"/>
    <pageSetUpPr fitToPage="1"/>
  </sheetPr>
  <dimension ref="A1:Q58"/>
  <sheetViews>
    <sheetView showZeros="0" topLeftCell="C1" zoomScaleSheetLayoutView="130" workbookViewId="0">
      <selection activeCell="A32" sqref="A32"/>
    </sheetView>
  </sheetViews>
  <sheetFormatPr defaultColWidth="9" defaultRowHeight="14.25"/>
  <cols>
    <col min="1" max="1" width="39.125" style="39" customWidth="1"/>
    <col min="2" max="2" width="11.125" style="40" customWidth="1"/>
    <col min="3" max="3" width="12.25" style="40" customWidth="1"/>
    <col min="4" max="4" width="11.125" style="40" customWidth="1"/>
    <col min="5" max="5" width="11.625" style="40" customWidth="1"/>
    <col min="6" max="6" width="12.625" style="40" customWidth="1"/>
    <col min="7" max="7" width="11.75" style="40" customWidth="1"/>
    <col min="8" max="8" width="35.125" style="41" bestFit="1" customWidth="1"/>
    <col min="9" max="9" width="11.125" style="40" customWidth="1"/>
    <col min="10" max="10" width="12.375" style="40" customWidth="1"/>
    <col min="11" max="11" width="11.125" style="40" customWidth="1"/>
    <col min="12" max="12" width="11.875" style="40" customWidth="1"/>
    <col min="13" max="13" width="12.625" style="40" customWidth="1"/>
    <col min="14" max="14" width="11.75" style="40" customWidth="1"/>
    <col min="15" max="15" width="9" style="36"/>
    <col min="16" max="17" width="9" style="36" hidden="1" customWidth="1"/>
    <col min="18" max="16384" width="9" style="36"/>
  </cols>
  <sheetData>
    <row r="1" spans="1:17" ht="18" customHeight="1">
      <c r="A1" s="375" t="s">
        <v>223</v>
      </c>
      <c r="B1" s="375"/>
      <c r="C1" s="375"/>
      <c r="D1" s="375"/>
      <c r="E1" s="375"/>
      <c r="F1" s="375"/>
      <c r="G1" s="375"/>
      <c r="H1" s="375"/>
      <c r="I1" s="35"/>
      <c r="J1" s="35"/>
      <c r="K1" s="35"/>
      <c r="L1" s="35"/>
      <c r="M1" s="35"/>
      <c r="N1" s="35"/>
    </row>
    <row r="2" spans="1:17" ht="33" customHeight="1">
      <c r="A2" s="372" t="s">
        <v>389</v>
      </c>
      <c r="B2" s="372"/>
      <c r="C2" s="372"/>
      <c r="D2" s="372"/>
      <c r="E2" s="372"/>
      <c r="F2" s="372"/>
      <c r="G2" s="372"/>
      <c r="H2" s="372"/>
      <c r="I2" s="372"/>
      <c r="J2" s="372"/>
      <c r="K2" s="372"/>
      <c r="L2" s="372"/>
      <c r="M2" s="372"/>
      <c r="N2" s="372"/>
    </row>
    <row r="3" spans="1:17" ht="20.25" customHeight="1" thickBot="1">
      <c r="A3" s="373" t="s">
        <v>44</v>
      </c>
      <c r="B3" s="373"/>
      <c r="C3" s="373"/>
      <c r="D3" s="373"/>
      <c r="E3" s="373"/>
      <c r="F3" s="373"/>
      <c r="G3" s="373"/>
      <c r="H3" s="373"/>
      <c r="I3" s="37"/>
      <c r="J3" s="37"/>
      <c r="K3" s="37"/>
      <c r="L3" s="37"/>
      <c r="M3" s="37"/>
      <c r="N3" s="38" t="s">
        <v>34</v>
      </c>
    </row>
    <row r="4" spans="1:17" ht="56.25">
      <c r="A4" s="143" t="s">
        <v>40</v>
      </c>
      <c r="B4" s="139" t="s">
        <v>82</v>
      </c>
      <c r="C4" s="139" t="s">
        <v>160</v>
      </c>
      <c r="D4" s="139" t="s">
        <v>161</v>
      </c>
      <c r="E4" s="139" t="s">
        <v>43</v>
      </c>
      <c r="F4" s="139" t="s">
        <v>236</v>
      </c>
      <c r="G4" s="140" t="s">
        <v>235</v>
      </c>
      <c r="H4" s="144" t="s">
        <v>42</v>
      </c>
      <c r="I4" s="139" t="s">
        <v>216</v>
      </c>
      <c r="J4" s="139" t="s">
        <v>160</v>
      </c>
      <c r="K4" s="139" t="s">
        <v>161</v>
      </c>
      <c r="L4" s="139" t="s">
        <v>43</v>
      </c>
      <c r="M4" s="139" t="s">
        <v>236</v>
      </c>
      <c r="N4" s="142" t="s">
        <v>235</v>
      </c>
      <c r="P4" s="36" t="s">
        <v>387</v>
      </c>
      <c r="Q4" s="36" t="s">
        <v>388</v>
      </c>
    </row>
    <row r="5" spans="1:17" ht="20.100000000000001" customHeight="1">
      <c r="A5" s="92" t="s">
        <v>41</v>
      </c>
      <c r="B5" s="285">
        <f>B6+B20</f>
        <v>0</v>
      </c>
      <c r="C5" s="285">
        <f>C6+C20</f>
        <v>0</v>
      </c>
      <c r="D5" s="285">
        <f>D6+D20</f>
        <v>3740</v>
      </c>
      <c r="E5" s="285">
        <f>E6+E20</f>
        <v>3740</v>
      </c>
      <c r="F5" s="276">
        <f>E5/D5</f>
        <v>1</v>
      </c>
      <c r="G5" s="298">
        <f>E5/P5</f>
        <v>25.793103448275861</v>
      </c>
      <c r="H5" s="286" t="s">
        <v>349</v>
      </c>
      <c r="I5" s="285">
        <f>I6+I20</f>
        <v>0</v>
      </c>
      <c r="J5" s="285">
        <f>J6+J20</f>
        <v>0</v>
      </c>
      <c r="K5" s="285">
        <f>K6+K20</f>
        <v>3740</v>
      </c>
      <c r="L5" s="285">
        <f>L6+L20</f>
        <v>3740</v>
      </c>
      <c r="M5" s="276">
        <f>L5/K5</f>
        <v>1</v>
      </c>
      <c r="N5" s="299">
        <f>L5/Q5</f>
        <v>25.793103448275861</v>
      </c>
      <c r="P5" s="178">
        <v>145</v>
      </c>
      <c r="Q5" s="178">
        <v>145</v>
      </c>
    </row>
    <row r="6" spans="1:17" ht="20.100000000000001" customHeight="1">
      <c r="A6" s="93" t="s">
        <v>3</v>
      </c>
      <c r="B6" s="285">
        <f>SUM(B7:B19)</f>
        <v>0</v>
      </c>
      <c r="C6" s="285">
        <f>SUM(C7:C19)</f>
        <v>0</v>
      </c>
      <c r="D6" s="285">
        <f>SUM(D7:D19)</f>
        <v>0</v>
      </c>
      <c r="E6" s="285">
        <f>SUM(E7:E19)</f>
        <v>0</v>
      </c>
      <c r="F6" s="276"/>
      <c r="G6" s="201">
        <f t="shared" ref="G6:G19" si="0">E6/P6</f>
        <v>0</v>
      </c>
      <c r="H6" s="288" t="s">
        <v>4</v>
      </c>
      <c r="I6" s="285">
        <f>SUM(I7:I19)</f>
        <v>0</v>
      </c>
      <c r="J6" s="285">
        <f>SUM(J7:J19)</f>
        <v>0</v>
      </c>
      <c r="K6" s="285">
        <f>SUM(K7:K19)</f>
        <v>3440</v>
      </c>
      <c r="L6" s="285">
        <f>SUM(L7:L19)</f>
        <v>3440</v>
      </c>
      <c r="M6" s="276">
        <f t="shared" ref="M6:M29" si="1">L6/K6</f>
        <v>1</v>
      </c>
      <c r="N6" s="203">
        <f t="shared" ref="N6:N23" si="2">L6/Q6</f>
        <v>31.559633027522935</v>
      </c>
      <c r="P6" s="178">
        <v>145</v>
      </c>
      <c r="Q6" s="178">
        <v>109</v>
      </c>
    </row>
    <row r="7" spans="1:17" ht="20.100000000000001" customHeight="1">
      <c r="A7" s="79" t="s">
        <v>83</v>
      </c>
      <c r="B7" s="289"/>
      <c r="C7" s="289"/>
      <c r="D7" s="80"/>
      <c r="E7" s="289"/>
      <c r="F7" s="266"/>
      <c r="G7" s="200"/>
      <c r="H7" s="86" t="s">
        <v>350</v>
      </c>
      <c r="I7" s="289"/>
      <c r="J7" s="289"/>
      <c r="K7" s="80"/>
      <c r="L7" s="289"/>
      <c r="M7" s="266"/>
      <c r="N7" s="202"/>
    </row>
    <row r="8" spans="1:17" ht="20.100000000000001" customHeight="1">
      <c r="A8" s="85" t="s">
        <v>84</v>
      </c>
      <c r="B8" s="289"/>
      <c r="C8" s="289"/>
      <c r="D8" s="80"/>
      <c r="E8" s="289"/>
      <c r="F8" s="266"/>
      <c r="G8" s="200"/>
      <c r="H8" s="86" t="s">
        <v>61</v>
      </c>
      <c r="I8" s="289"/>
      <c r="J8" s="289"/>
      <c r="K8" s="80"/>
      <c r="L8" s="289"/>
      <c r="M8" s="266"/>
      <c r="N8" s="202"/>
    </row>
    <row r="9" spans="1:17" ht="20.100000000000001" customHeight="1">
      <c r="A9" s="85" t="s">
        <v>85</v>
      </c>
      <c r="B9" s="289"/>
      <c r="C9" s="289"/>
      <c r="D9" s="80"/>
      <c r="E9" s="289"/>
      <c r="F9" s="266"/>
      <c r="G9" s="200"/>
      <c r="H9" s="86" t="s">
        <v>62</v>
      </c>
      <c r="I9" s="289"/>
      <c r="J9" s="289"/>
      <c r="K9" s="80"/>
      <c r="L9" s="289"/>
      <c r="M9" s="266"/>
      <c r="N9" s="202">
        <f t="shared" si="2"/>
        <v>0</v>
      </c>
      <c r="Q9" s="36">
        <v>109</v>
      </c>
    </row>
    <row r="10" spans="1:17" ht="20.100000000000001" customHeight="1">
      <c r="A10" s="85" t="s">
        <v>108</v>
      </c>
      <c r="B10" s="289"/>
      <c r="C10" s="289"/>
      <c r="D10" s="80"/>
      <c r="E10" s="289"/>
      <c r="F10" s="266"/>
      <c r="G10" s="200"/>
      <c r="H10" s="86" t="s">
        <v>63</v>
      </c>
      <c r="I10" s="289"/>
      <c r="J10" s="289"/>
      <c r="K10" s="80">
        <v>3440</v>
      </c>
      <c r="L10" s="289">
        <v>3440</v>
      </c>
      <c r="M10" s="266">
        <f t="shared" si="1"/>
        <v>1</v>
      </c>
      <c r="N10" s="202"/>
    </row>
    <row r="11" spans="1:17" ht="20.100000000000001" customHeight="1">
      <c r="A11" s="85" t="s">
        <v>109</v>
      </c>
      <c r="B11" s="289"/>
      <c r="C11" s="289"/>
      <c r="D11" s="80"/>
      <c r="E11" s="289"/>
      <c r="F11" s="266"/>
      <c r="G11" s="200"/>
      <c r="H11" s="86" t="s">
        <v>64</v>
      </c>
      <c r="I11" s="289"/>
      <c r="J11" s="289"/>
      <c r="K11" s="80"/>
      <c r="L11" s="289"/>
      <c r="M11" s="266"/>
      <c r="N11" s="202"/>
    </row>
    <row r="12" spans="1:17" ht="20.100000000000001" customHeight="1">
      <c r="A12" s="85" t="s">
        <v>110</v>
      </c>
      <c r="B12" s="289"/>
      <c r="C12" s="289"/>
      <c r="D12" s="80"/>
      <c r="E12" s="289"/>
      <c r="F12" s="266"/>
      <c r="G12" s="200"/>
      <c r="H12" s="86" t="s">
        <v>351</v>
      </c>
      <c r="I12" s="289"/>
      <c r="J12" s="289"/>
      <c r="K12" s="80"/>
      <c r="L12" s="289"/>
      <c r="M12" s="266"/>
      <c r="N12" s="202"/>
    </row>
    <row r="13" spans="1:17" ht="20.100000000000001" customHeight="1">
      <c r="A13" s="85" t="s">
        <v>111</v>
      </c>
      <c r="B13" s="289"/>
      <c r="C13" s="289"/>
      <c r="D13" s="80"/>
      <c r="E13" s="289"/>
      <c r="F13" s="266"/>
      <c r="G13" s="200">
        <f t="shared" si="0"/>
        <v>0</v>
      </c>
      <c r="H13" s="86" t="s">
        <v>352</v>
      </c>
      <c r="I13" s="289"/>
      <c r="J13" s="289"/>
      <c r="K13" s="80"/>
      <c r="L13" s="289"/>
      <c r="M13" s="266"/>
      <c r="N13" s="202"/>
      <c r="P13" s="36">
        <v>109</v>
      </c>
    </row>
    <row r="14" spans="1:17" ht="20.100000000000001" customHeight="1">
      <c r="A14" s="85" t="s">
        <v>112</v>
      </c>
      <c r="B14" s="289"/>
      <c r="C14" s="289"/>
      <c r="D14" s="80"/>
      <c r="E14" s="289"/>
      <c r="F14" s="266"/>
      <c r="G14" s="200"/>
      <c r="H14" s="86" t="s">
        <v>353</v>
      </c>
      <c r="I14" s="289"/>
      <c r="J14" s="289"/>
      <c r="K14" s="80"/>
      <c r="L14" s="289"/>
      <c r="M14" s="266"/>
      <c r="N14" s="202"/>
    </row>
    <row r="15" spans="1:17" ht="20.100000000000001" customHeight="1">
      <c r="A15" s="85" t="s">
        <v>113</v>
      </c>
      <c r="B15" s="289"/>
      <c r="C15" s="289"/>
      <c r="D15" s="80"/>
      <c r="E15" s="289"/>
      <c r="F15" s="266"/>
      <c r="G15" s="200"/>
      <c r="H15" s="86" t="s">
        <v>354</v>
      </c>
      <c r="I15" s="289"/>
      <c r="J15" s="289"/>
      <c r="K15" s="80"/>
      <c r="L15" s="289"/>
      <c r="M15" s="266"/>
      <c r="N15" s="202"/>
    </row>
    <row r="16" spans="1:17" ht="20.100000000000001" customHeight="1">
      <c r="A16" s="85" t="s">
        <v>114</v>
      </c>
      <c r="B16" s="289"/>
      <c r="C16" s="289"/>
      <c r="D16" s="80"/>
      <c r="E16" s="289"/>
      <c r="F16" s="266"/>
      <c r="G16" s="200"/>
      <c r="H16" s="86"/>
      <c r="I16" s="289"/>
      <c r="J16" s="289"/>
      <c r="K16" s="80"/>
      <c r="L16" s="289"/>
      <c r="M16" s="266"/>
      <c r="N16" s="267"/>
    </row>
    <row r="17" spans="1:17" ht="20.100000000000001" customHeight="1">
      <c r="A17" s="94" t="s">
        <v>115</v>
      </c>
      <c r="B17" s="289"/>
      <c r="C17" s="289"/>
      <c r="D17" s="80"/>
      <c r="E17" s="289"/>
      <c r="F17" s="266"/>
      <c r="G17" s="200"/>
      <c r="H17" s="86"/>
      <c r="I17" s="289"/>
      <c r="J17" s="289"/>
      <c r="K17" s="80"/>
      <c r="L17" s="289"/>
      <c r="M17" s="266"/>
      <c r="N17" s="267"/>
    </row>
    <row r="18" spans="1:17" ht="20.100000000000001" customHeight="1">
      <c r="A18" s="94" t="s">
        <v>116</v>
      </c>
      <c r="B18" s="289"/>
      <c r="C18" s="289"/>
      <c r="D18" s="80"/>
      <c r="E18" s="289"/>
      <c r="F18" s="266"/>
      <c r="G18" s="200"/>
      <c r="H18" s="86"/>
      <c r="I18" s="289"/>
      <c r="J18" s="289"/>
      <c r="K18" s="80"/>
      <c r="L18" s="289"/>
      <c r="M18" s="266"/>
      <c r="N18" s="267"/>
    </row>
    <row r="19" spans="1:17" ht="20.100000000000001" customHeight="1">
      <c r="A19" s="94" t="s">
        <v>190</v>
      </c>
      <c r="B19" s="289"/>
      <c r="C19" s="289"/>
      <c r="D19" s="95"/>
      <c r="E19" s="289"/>
      <c r="F19" s="282"/>
      <c r="G19" s="200">
        <f t="shared" si="0"/>
        <v>0</v>
      </c>
      <c r="H19" s="86"/>
      <c r="I19" s="289"/>
      <c r="J19" s="289"/>
      <c r="K19" s="95"/>
      <c r="L19" s="289"/>
      <c r="M19" s="282"/>
      <c r="N19" s="267"/>
      <c r="P19" s="36">
        <v>36</v>
      </c>
    </row>
    <row r="20" spans="1:17" ht="20.100000000000001" customHeight="1">
      <c r="A20" s="93" t="s">
        <v>30</v>
      </c>
      <c r="B20" s="285">
        <f>B21+B22+B23+B26</f>
        <v>0</v>
      </c>
      <c r="C20" s="285">
        <f>C21+C22+C23+C26</f>
        <v>0</v>
      </c>
      <c r="D20" s="285">
        <f>D21+D22+D23+D26</f>
        <v>3740</v>
      </c>
      <c r="E20" s="285">
        <f>E21+E22+E23+E26</f>
        <v>3740</v>
      </c>
      <c r="F20" s="276">
        <f t="shared" ref="F20:F21" si="3">E20/D20</f>
        <v>1</v>
      </c>
      <c r="G20" s="279"/>
      <c r="H20" s="288" t="s">
        <v>355</v>
      </c>
      <c r="I20" s="285">
        <f>I21+I22+I23++I24+I26+I29</f>
        <v>0</v>
      </c>
      <c r="J20" s="285">
        <f>J21+J22+J23++J24+J26+J29</f>
        <v>0</v>
      </c>
      <c r="K20" s="285">
        <f>K21+K22+K23++K24+K26+K29</f>
        <v>300</v>
      </c>
      <c r="L20" s="285">
        <f>L21+L22+L23++L24+L26+L29</f>
        <v>300</v>
      </c>
      <c r="M20" s="276">
        <f t="shared" si="1"/>
        <v>1</v>
      </c>
      <c r="N20" s="281">
        <f t="shared" si="2"/>
        <v>8.3333333333333339</v>
      </c>
      <c r="P20" s="178">
        <v>0</v>
      </c>
      <c r="Q20" s="178">
        <v>36</v>
      </c>
    </row>
    <row r="21" spans="1:17" ht="20.100000000000001" customHeight="1">
      <c r="A21" s="94" t="s">
        <v>266</v>
      </c>
      <c r="B21" s="289"/>
      <c r="C21" s="289"/>
      <c r="D21" s="96">
        <v>3740</v>
      </c>
      <c r="E21" s="289">
        <v>3740</v>
      </c>
      <c r="F21" s="283">
        <f t="shared" si="3"/>
        <v>1</v>
      </c>
      <c r="G21" s="290"/>
      <c r="H21" s="291" t="s">
        <v>356</v>
      </c>
      <c r="I21" s="289"/>
      <c r="J21" s="289"/>
      <c r="K21" s="96"/>
      <c r="L21" s="289"/>
      <c r="M21" s="283"/>
      <c r="N21" s="300"/>
    </row>
    <row r="22" spans="1:17" ht="20.100000000000001" customHeight="1">
      <c r="A22" s="94" t="s">
        <v>330</v>
      </c>
      <c r="B22" s="289"/>
      <c r="C22" s="289"/>
      <c r="D22" s="96"/>
      <c r="E22" s="289"/>
      <c r="F22" s="283"/>
      <c r="G22" s="290"/>
      <c r="H22" s="292" t="s">
        <v>357</v>
      </c>
      <c r="I22" s="289"/>
      <c r="J22" s="289"/>
      <c r="K22" s="96"/>
      <c r="L22" s="289"/>
      <c r="M22" s="283"/>
      <c r="N22" s="300"/>
    </row>
    <row r="23" spans="1:17" ht="20.100000000000001" customHeight="1">
      <c r="A23" s="88" t="s">
        <v>131</v>
      </c>
      <c r="B23" s="289">
        <f>SUM(B24:B25)</f>
        <v>0</v>
      </c>
      <c r="C23" s="289">
        <f>SUM(C24:C25)</f>
        <v>0</v>
      </c>
      <c r="D23" s="96"/>
      <c r="E23" s="289">
        <f>SUM(E24:E25)</f>
        <v>0</v>
      </c>
      <c r="F23" s="283"/>
      <c r="G23" s="290"/>
      <c r="H23" s="293" t="s">
        <v>358</v>
      </c>
      <c r="I23" s="289"/>
      <c r="J23" s="289"/>
      <c r="K23" s="96"/>
      <c r="L23" s="289"/>
      <c r="M23" s="283"/>
      <c r="N23" s="300">
        <f t="shared" si="2"/>
        <v>0</v>
      </c>
      <c r="P23" s="36">
        <v>0</v>
      </c>
      <c r="Q23" s="36">
        <v>36</v>
      </c>
    </row>
    <row r="24" spans="1:17" ht="20.100000000000001" customHeight="1">
      <c r="A24" s="88" t="s">
        <v>56</v>
      </c>
      <c r="B24" s="289"/>
      <c r="C24" s="289"/>
      <c r="D24" s="96"/>
      <c r="E24" s="289"/>
      <c r="F24" s="283"/>
      <c r="G24" s="284"/>
      <c r="H24" s="291" t="s">
        <v>359</v>
      </c>
      <c r="I24" s="289"/>
      <c r="J24" s="289"/>
      <c r="K24" s="96"/>
      <c r="L24" s="289"/>
      <c r="M24" s="283"/>
      <c r="N24" s="287"/>
    </row>
    <row r="25" spans="1:17" ht="20.100000000000001" customHeight="1">
      <c r="A25" s="88" t="s">
        <v>163</v>
      </c>
      <c r="B25" s="289"/>
      <c r="C25" s="289"/>
      <c r="D25" s="96"/>
      <c r="E25" s="289"/>
      <c r="F25" s="283"/>
      <c r="G25" s="284"/>
      <c r="H25" s="291" t="s">
        <v>360</v>
      </c>
      <c r="I25" s="289"/>
      <c r="J25" s="289"/>
      <c r="K25" s="96"/>
      <c r="L25" s="289"/>
      <c r="M25" s="283"/>
      <c r="N25" s="287"/>
    </row>
    <row r="26" spans="1:17" ht="20.100000000000001" customHeight="1">
      <c r="A26" s="94" t="s">
        <v>58</v>
      </c>
      <c r="B26" s="289"/>
      <c r="C26" s="289"/>
      <c r="D26" s="96"/>
      <c r="E26" s="289"/>
      <c r="F26" s="283"/>
      <c r="G26" s="284"/>
      <c r="H26" s="291" t="s">
        <v>361</v>
      </c>
      <c r="I26" s="289"/>
      <c r="J26" s="289"/>
      <c r="K26" s="96"/>
      <c r="L26" s="289"/>
      <c r="M26" s="283"/>
      <c r="N26" s="287"/>
    </row>
    <row r="27" spans="1:17" ht="20.100000000000001" customHeight="1">
      <c r="A27" s="94"/>
      <c r="B27" s="96"/>
      <c r="C27" s="96"/>
      <c r="D27" s="96"/>
      <c r="E27" s="96"/>
      <c r="F27" s="283"/>
      <c r="G27" s="284"/>
      <c r="H27" s="294" t="s">
        <v>362</v>
      </c>
      <c r="I27" s="289"/>
      <c r="J27" s="289"/>
      <c r="K27" s="96"/>
      <c r="L27" s="289"/>
      <c r="M27" s="283"/>
      <c r="N27" s="287"/>
    </row>
    <row r="28" spans="1:17" ht="20.100000000000001" customHeight="1">
      <c r="A28" s="94"/>
      <c r="B28" s="96"/>
      <c r="C28" s="96"/>
      <c r="D28" s="96"/>
      <c r="E28" s="96"/>
      <c r="F28" s="283"/>
      <c r="G28" s="284"/>
      <c r="H28" s="294" t="s">
        <v>363</v>
      </c>
      <c r="I28" s="289"/>
      <c r="J28" s="289"/>
      <c r="K28" s="96"/>
      <c r="L28" s="289"/>
      <c r="M28" s="283"/>
      <c r="N28" s="287"/>
    </row>
    <row r="29" spans="1:17" ht="20.100000000000001" customHeight="1">
      <c r="A29" s="99"/>
      <c r="B29" s="295"/>
      <c r="C29" s="295"/>
      <c r="D29" s="295"/>
      <c r="E29" s="295"/>
      <c r="F29" s="296"/>
      <c r="G29" s="296"/>
      <c r="H29" s="297" t="s">
        <v>364</v>
      </c>
      <c r="I29" s="295"/>
      <c r="J29" s="295"/>
      <c r="K29" s="295">
        <v>300</v>
      </c>
      <c r="L29" s="295">
        <v>300</v>
      </c>
      <c r="M29" s="296">
        <f t="shared" si="1"/>
        <v>1</v>
      </c>
      <c r="N29" s="301"/>
    </row>
    <row r="30" spans="1:17" ht="37.5" customHeight="1">
      <c r="A30" s="374" t="s">
        <v>390</v>
      </c>
      <c r="B30" s="374"/>
      <c r="C30" s="374"/>
      <c r="D30" s="374"/>
      <c r="E30" s="374"/>
      <c r="F30" s="374"/>
      <c r="G30" s="374"/>
      <c r="H30" s="374"/>
      <c r="I30" s="374"/>
      <c r="J30" s="374"/>
      <c r="K30" s="374"/>
      <c r="L30" s="374"/>
      <c r="M30" s="374"/>
      <c r="N30" s="374"/>
    </row>
    <row r="31" spans="1:17" ht="20.100000000000001" customHeight="1">
      <c r="G31" s="36"/>
      <c r="N31" s="36"/>
    </row>
    <row r="32" spans="1:17" ht="20.100000000000001" customHeight="1">
      <c r="G32" s="36"/>
      <c r="N32" s="36"/>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39" customFormat="1" ht="20.100000000000001" customHeight="1">
      <c r="B52" s="40"/>
      <c r="C52" s="40"/>
      <c r="D52" s="40"/>
      <c r="E52" s="40"/>
      <c r="F52" s="40"/>
      <c r="G52" s="40"/>
      <c r="H52" s="41"/>
      <c r="I52" s="40"/>
      <c r="J52" s="40"/>
      <c r="K52" s="40"/>
      <c r="L52" s="40"/>
      <c r="M52" s="40"/>
      <c r="N52" s="40"/>
    </row>
    <row r="53" spans="2:14" s="39" customFormat="1" ht="20.100000000000001" customHeight="1">
      <c r="B53" s="40"/>
      <c r="C53" s="40"/>
      <c r="D53" s="40"/>
      <c r="E53" s="40"/>
      <c r="F53" s="40"/>
      <c r="G53" s="40"/>
      <c r="H53" s="41"/>
      <c r="I53" s="40"/>
      <c r="J53" s="40"/>
      <c r="K53" s="40"/>
      <c r="L53" s="40"/>
      <c r="M53" s="40"/>
      <c r="N53" s="40"/>
    </row>
    <row r="54" spans="2:14" s="39" customFormat="1" ht="20.100000000000001" customHeight="1">
      <c r="B54" s="40"/>
      <c r="C54" s="40"/>
      <c r="D54" s="40"/>
      <c r="E54" s="40"/>
      <c r="F54" s="40"/>
      <c r="G54" s="40"/>
      <c r="H54" s="41"/>
      <c r="I54" s="40"/>
      <c r="J54" s="40"/>
      <c r="K54" s="40"/>
      <c r="L54" s="40"/>
      <c r="M54" s="40"/>
      <c r="N54" s="40"/>
    </row>
    <row r="55" spans="2:14" s="39" customFormat="1" ht="20.100000000000001" customHeight="1">
      <c r="B55" s="40"/>
      <c r="C55" s="40"/>
      <c r="D55" s="40"/>
      <c r="E55" s="40"/>
      <c r="F55" s="40"/>
      <c r="G55" s="40"/>
      <c r="H55" s="41"/>
      <c r="I55" s="40"/>
      <c r="J55" s="40"/>
      <c r="K55" s="40"/>
      <c r="L55" s="40"/>
      <c r="M55" s="40"/>
      <c r="N55" s="40"/>
    </row>
    <row r="56" spans="2:14" s="39" customFormat="1" ht="20.100000000000001" customHeight="1">
      <c r="B56" s="40"/>
      <c r="C56" s="40"/>
      <c r="D56" s="40"/>
      <c r="E56" s="40"/>
      <c r="F56" s="40"/>
      <c r="G56" s="40"/>
      <c r="H56" s="41"/>
      <c r="I56" s="40"/>
      <c r="J56" s="40"/>
      <c r="K56" s="40"/>
      <c r="L56" s="40"/>
      <c r="M56" s="40"/>
      <c r="N56" s="40"/>
    </row>
    <row r="57" spans="2:14" s="39" customFormat="1" ht="20.100000000000001" customHeight="1">
      <c r="B57" s="40"/>
      <c r="C57" s="40"/>
      <c r="D57" s="40"/>
      <c r="E57" s="40"/>
      <c r="F57" s="40"/>
      <c r="G57" s="40"/>
      <c r="H57" s="41"/>
      <c r="I57" s="40"/>
      <c r="J57" s="40"/>
      <c r="K57" s="40"/>
      <c r="L57" s="40"/>
      <c r="M57" s="40"/>
      <c r="N57" s="40"/>
    </row>
    <row r="58" spans="2:14" s="39" customFormat="1" ht="20.100000000000001" customHeight="1">
      <c r="B58" s="40"/>
      <c r="C58" s="40"/>
      <c r="D58" s="40"/>
      <c r="E58" s="40"/>
      <c r="F58" s="40"/>
      <c r="G58" s="40"/>
      <c r="H58" s="41"/>
      <c r="I58" s="40"/>
      <c r="J58" s="40"/>
      <c r="K58" s="40"/>
      <c r="L58" s="40"/>
      <c r="M58" s="40"/>
      <c r="N58" s="40"/>
    </row>
  </sheetData>
  <mergeCells count="4">
    <mergeCell ref="A2:N2"/>
    <mergeCell ref="A3:H3"/>
    <mergeCell ref="A30:N30"/>
    <mergeCell ref="A1:H1"/>
  </mergeCells>
  <phoneticPr fontId="3" type="noConversion"/>
  <printOptions horizontalCentered="1"/>
  <pageMargins left="0.15748031496062992" right="0.15748031496062992" top="0.51181102362204722" bottom="0.31496062992125984" header="0.31496062992125984" footer="0.31496062992125984"/>
  <pageSetup paperSize="9" scale="68" fitToHeight="0" orientation="landscape" blackAndWhite="1" errors="blank"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sheetPr codeName="Sheet7">
    <tabColor rgb="FFFFFF00"/>
  </sheetPr>
  <dimension ref="A1:B8"/>
  <sheetViews>
    <sheetView zoomScaleSheetLayoutView="130" workbookViewId="0">
      <selection activeCell="B38" sqref="B38"/>
    </sheetView>
  </sheetViews>
  <sheetFormatPr defaultColWidth="9" defaultRowHeight="14.25"/>
  <cols>
    <col min="1" max="1" width="62.625" style="31" customWidth="1"/>
    <col min="2" max="2" width="29.75" style="31" customWidth="1"/>
    <col min="3" max="3" width="11.625" style="30" customWidth="1"/>
    <col min="4" max="16384" width="9" style="30"/>
  </cols>
  <sheetData>
    <row r="1" spans="1:2" ht="18" customHeight="1">
      <c r="A1" s="376" t="s">
        <v>224</v>
      </c>
      <c r="B1" s="376"/>
    </row>
    <row r="2" spans="1:2" ht="24">
      <c r="A2" s="377" t="s">
        <v>391</v>
      </c>
      <c r="B2" s="377"/>
    </row>
    <row r="3" spans="1:2" ht="20.25" customHeight="1" thickBot="1">
      <c r="A3" s="74"/>
      <c r="B3" s="28" t="s">
        <v>147</v>
      </c>
    </row>
    <row r="4" spans="1:2" ht="22.5" customHeight="1">
      <c r="A4" s="223" t="s">
        <v>150</v>
      </c>
      <c r="B4" s="224" t="s">
        <v>148</v>
      </c>
    </row>
    <row r="5" spans="1:2" ht="22.5" customHeight="1">
      <c r="A5" s="231" t="s">
        <v>331</v>
      </c>
      <c r="B5" s="240">
        <v>3440</v>
      </c>
    </row>
    <row r="6" spans="1:2" ht="22.5" customHeight="1">
      <c r="A6" s="231" t="s">
        <v>392</v>
      </c>
      <c r="B6" s="233">
        <v>3440</v>
      </c>
    </row>
    <row r="7" spans="1:2" ht="22.5" customHeight="1">
      <c r="A7" s="231" t="s">
        <v>393</v>
      </c>
      <c r="B7" s="233">
        <v>3440</v>
      </c>
    </row>
    <row r="8" spans="1:2" ht="22.5" customHeight="1" thickBot="1">
      <c r="A8" s="239" t="s">
        <v>394</v>
      </c>
      <c r="B8" s="237">
        <v>3440</v>
      </c>
    </row>
  </sheetData>
  <autoFilter ref="A4:B8"/>
  <mergeCells count="2">
    <mergeCell ref="A1:B1"/>
    <mergeCell ref="A2:B2"/>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sheetPr codeName="Sheet8">
    <tabColor rgb="FFFFFF00"/>
    <pageSetUpPr fitToPage="1"/>
  </sheetPr>
  <dimension ref="A1:Q27"/>
  <sheetViews>
    <sheetView showZeros="0" workbookViewId="0">
      <selection activeCell="E24" sqref="E24"/>
    </sheetView>
  </sheetViews>
  <sheetFormatPr defaultColWidth="12.75" defaultRowHeight="13.5"/>
  <cols>
    <col min="1" max="1" width="33" style="42" customWidth="1"/>
    <col min="2" max="5" width="12.625" style="46" customWidth="1"/>
    <col min="6" max="6" width="12.5" style="46" customWidth="1"/>
    <col min="7" max="7" width="13.125" style="46" customWidth="1"/>
    <col min="8" max="8" width="37.375" style="47" customWidth="1"/>
    <col min="9" max="13" width="12.5" style="48" customWidth="1"/>
    <col min="14" max="14" width="11.625" style="42" customWidth="1"/>
    <col min="15" max="260" width="9" style="42" customWidth="1"/>
    <col min="261" max="261" width="29.625" style="42" customWidth="1"/>
    <col min="262" max="262" width="12.75" style="42"/>
    <col min="263" max="263" width="29.75" style="42" customWidth="1"/>
    <col min="264" max="264" width="17" style="42" customWidth="1"/>
    <col min="265" max="265" width="37" style="42" customWidth="1"/>
    <col min="266" max="266" width="17.375" style="42" customWidth="1"/>
    <col min="267" max="516" width="9" style="42" customWidth="1"/>
    <col min="517" max="517" width="29.625" style="42" customWidth="1"/>
    <col min="518" max="518" width="12.75" style="42"/>
    <col min="519" max="519" width="29.75" style="42" customWidth="1"/>
    <col min="520" max="520" width="17" style="42" customWidth="1"/>
    <col min="521" max="521" width="37" style="42" customWidth="1"/>
    <col min="522" max="522" width="17.375" style="42" customWidth="1"/>
    <col min="523" max="772" width="9" style="42" customWidth="1"/>
    <col min="773" max="773" width="29.625" style="42" customWidth="1"/>
    <col min="774" max="774" width="12.75" style="42"/>
    <col min="775" max="775" width="29.75" style="42" customWidth="1"/>
    <col min="776" max="776" width="17" style="42" customWidth="1"/>
    <col min="777" max="777" width="37" style="42" customWidth="1"/>
    <col min="778" max="778" width="17.375" style="42" customWidth="1"/>
    <col min="779" max="1028" width="9" style="42" customWidth="1"/>
    <col min="1029" max="1029" width="29.625" style="42" customWidth="1"/>
    <col min="1030" max="1030" width="12.75" style="42"/>
    <col min="1031" max="1031" width="29.75" style="42" customWidth="1"/>
    <col min="1032" max="1032" width="17" style="42" customWidth="1"/>
    <col min="1033" max="1033" width="37" style="42" customWidth="1"/>
    <col min="1034" max="1034" width="17.375" style="42" customWidth="1"/>
    <col min="1035" max="1284" width="9" style="42" customWidth="1"/>
    <col min="1285" max="1285" width="29.625" style="42" customWidth="1"/>
    <col min="1286" max="1286" width="12.75" style="42"/>
    <col min="1287" max="1287" width="29.75" style="42" customWidth="1"/>
    <col min="1288" max="1288" width="17" style="42" customWidth="1"/>
    <col min="1289" max="1289" width="37" style="42" customWidth="1"/>
    <col min="1290" max="1290" width="17.375" style="42" customWidth="1"/>
    <col min="1291" max="1540" width="9" style="42" customWidth="1"/>
    <col min="1541" max="1541" width="29.625" style="42" customWidth="1"/>
    <col min="1542" max="1542" width="12.75" style="42"/>
    <col min="1543" max="1543" width="29.75" style="42" customWidth="1"/>
    <col min="1544" max="1544" width="17" style="42" customWidth="1"/>
    <col min="1545" max="1545" width="37" style="42" customWidth="1"/>
    <col min="1546" max="1546" width="17.375" style="42" customWidth="1"/>
    <col min="1547" max="1796" width="9" style="42" customWidth="1"/>
    <col min="1797" max="1797" width="29.625" style="42" customWidth="1"/>
    <col min="1798" max="1798" width="12.75" style="42"/>
    <col min="1799" max="1799" width="29.75" style="42" customWidth="1"/>
    <col min="1800" max="1800" width="17" style="42" customWidth="1"/>
    <col min="1801" max="1801" width="37" style="42" customWidth="1"/>
    <col min="1802" max="1802" width="17.375" style="42" customWidth="1"/>
    <col min="1803" max="2052" width="9" style="42" customWidth="1"/>
    <col min="2053" max="2053" width="29.625" style="42" customWidth="1"/>
    <col min="2054" max="2054" width="12.75" style="42"/>
    <col min="2055" max="2055" width="29.75" style="42" customWidth="1"/>
    <col min="2056" max="2056" width="17" style="42" customWidth="1"/>
    <col min="2057" max="2057" width="37" style="42" customWidth="1"/>
    <col min="2058" max="2058" width="17.375" style="42" customWidth="1"/>
    <col min="2059" max="2308" width="9" style="42" customWidth="1"/>
    <col min="2309" max="2309" width="29.625" style="42" customWidth="1"/>
    <col min="2310" max="2310" width="12.75" style="42"/>
    <col min="2311" max="2311" width="29.75" style="42" customWidth="1"/>
    <col min="2312" max="2312" width="17" style="42" customWidth="1"/>
    <col min="2313" max="2313" width="37" style="42" customWidth="1"/>
    <col min="2314" max="2314" width="17.375" style="42" customWidth="1"/>
    <col min="2315" max="2564" width="9" style="42" customWidth="1"/>
    <col min="2565" max="2565" width="29.625" style="42" customWidth="1"/>
    <col min="2566" max="2566" width="12.75" style="42"/>
    <col min="2567" max="2567" width="29.75" style="42" customWidth="1"/>
    <col min="2568" max="2568" width="17" style="42" customWidth="1"/>
    <col min="2569" max="2569" width="37" style="42" customWidth="1"/>
    <col min="2570" max="2570" width="17.375" style="42" customWidth="1"/>
    <col min="2571" max="2820" width="9" style="42" customWidth="1"/>
    <col min="2821" max="2821" width="29.625" style="42" customWidth="1"/>
    <col min="2822" max="2822" width="12.75" style="42"/>
    <col min="2823" max="2823" width="29.75" style="42" customWidth="1"/>
    <col min="2824" max="2824" width="17" style="42" customWidth="1"/>
    <col min="2825" max="2825" width="37" style="42" customWidth="1"/>
    <col min="2826" max="2826" width="17.375" style="42" customWidth="1"/>
    <col min="2827" max="3076" width="9" style="42" customWidth="1"/>
    <col min="3077" max="3077" width="29.625" style="42" customWidth="1"/>
    <col min="3078" max="3078" width="12.75" style="42"/>
    <col min="3079" max="3079" width="29.75" style="42" customWidth="1"/>
    <col min="3080" max="3080" width="17" style="42" customWidth="1"/>
    <col min="3081" max="3081" width="37" style="42" customWidth="1"/>
    <col min="3082" max="3082" width="17.375" style="42" customWidth="1"/>
    <col min="3083" max="3332" width="9" style="42" customWidth="1"/>
    <col min="3333" max="3333" width="29.625" style="42" customWidth="1"/>
    <col min="3334" max="3334" width="12.75" style="42"/>
    <col min="3335" max="3335" width="29.75" style="42" customWidth="1"/>
    <col min="3336" max="3336" width="17" style="42" customWidth="1"/>
    <col min="3337" max="3337" width="37" style="42" customWidth="1"/>
    <col min="3338" max="3338" width="17.375" style="42" customWidth="1"/>
    <col min="3339" max="3588" width="9" style="42" customWidth="1"/>
    <col min="3589" max="3589" width="29.625" style="42" customWidth="1"/>
    <col min="3590" max="3590" width="12.75" style="42"/>
    <col min="3591" max="3591" width="29.75" style="42" customWidth="1"/>
    <col min="3592" max="3592" width="17" style="42" customWidth="1"/>
    <col min="3593" max="3593" width="37" style="42" customWidth="1"/>
    <col min="3594" max="3594" width="17.375" style="42" customWidth="1"/>
    <col min="3595" max="3844" width="9" style="42" customWidth="1"/>
    <col min="3845" max="3845" width="29.625" style="42" customWidth="1"/>
    <col min="3846" max="3846" width="12.75" style="42"/>
    <col min="3847" max="3847" width="29.75" style="42" customWidth="1"/>
    <col min="3848" max="3848" width="17" style="42" customWidth="1"/>
    <col min="3849" max="3849" width="37" style="42" customWidth="1"/>
    <col min="3850" max="3850" width="17.375" style="42" customWidth="1"/>
    <col min="3851" max="4100" width="9" style="42" customWidth="1"/>
    <col min="4101" max="4101" width="29.625" style="42" customWidth="1"/>
    <col min="4102" max="4102" width="12.75" style="42"/>
    <col min="4103" max="4103" width="29.75" style="42" customWidth="1"/>
    <col min="4104" max="4104" width="17" style="42" customWidth="1"/>
    <col min="4105" max="4105" width="37" style="42" customWidth="1"/>
    <col min="4106" max="4106" width="17.375" style="42" customWidth="1"/>
    <col min="4107" max="4356" width="9" style="42" customWidth="1"/>
    <col min="4357" max="4357" width="29.625" style="42" customWidth="1"/>
    <col min="4358" max="4358" width="12.75" style="42"/>
    <col min="4359" max="4359" width="29.75" style="42" customWidth="1"/>
    <col min="4360" max="4360" width="17" style="42" customWidth="1"/>
    <col min="4361" max="4361" width="37" style="42" customWidth="1"/>
    <col min="4362" max="4362" width="17.375" style="42" customWidth="1"/>
    <col min="4363" max="4612" width="9" style="42" customWidth="1"/>
    <col min="4613" max="4613" width="29.625" style="42" customWidth="1"/>
    <col min="4614" max="4614" width="12.75" style="42"/>
    <col min="4615" max="4615" width="29.75" style="42" customWidth="1"/>
    <col min="4616" max="4616" width="17" style="42" customWidth="1"/>
    <col min="4617" max="4617" width="37" style="42" customWidth="1"/>
    <col min="4618" max="4618" width="17.375" style="42" customWidth="1"/>
    <col min="4619" max="4868" width="9" style="42" customWidth="1"/>
    <col min="4869" max="4869" width="29.625" style="42" customWidth="1"/>
    <col min="4870" max="4870" width="12.75" style="42"/>
    <col min="4871" max="4871" width="29.75" style="42" customWidth="1"/>
    <col min="4872" max="4872" width="17" style="42" customWidth="1"/>
    <col min="4873" max="4873" width="37" style="42" customWidth="1"/>
    <col min="4874" max="4874" width="17.375" style="42" customWidth="1"/>
    <col min="4875" max="5124" width="9" style="42" customWidth="1"/>
    <col min="5125" max="5125" width="29.625" style="42" customWidth="1"/>
    <col min="5126" max="5126" width="12.75" style="42"/>
    <col min="5127" max="5127" width="29.75" style="42" customWidth="1"/>
    <col min="5128" max="5128" width="17" style="42" customWidth="1"/>
    <col min="5129" max="5129" width="37" style="42" customWidth="1"/>
    <col min="5130" max="5130" width="17.375" style="42" customWidth="1"/>
    <col min="5131" max="5380" width="9" style="42" customWidth="1"/>
    <col min="5381" max="5381" width="29.625" style="42" customWidth="1"/>
    <col min="5382" max="5382" width="12.75" style="42"/>
    <col min="5383" max="5383" width="29.75" style="42" customWidth="1"/>
    <col min="5384" max="5384" width="17" style="42" customWidth="1"/>
    <col min="5385" max="5385" width="37" style="42" customWidth="1"/>
    <col min="5386" max="5386" width="17.375" style="42" customWidth="1"/>
    <col min="5387" max="5636" width="9" style="42" customWidth="1"/>
    <col min="5637" max="5637" width="29.625" style="42" customWidth="1"/>
    <col min="5638" max="5638" width="12.75" style="42"/>
    <col min="5639" max="5639" width="29.75" style="42" customWidth="1"/>
    <col min="5640" max="5640" width="17" style="42" customWidth="1"/>
    <col min="5641" max="5641" width="37" style="42" customWidth="1"/>
    <col min="5642" max="5642" width="17.375" style="42" customWidth="1"/>
    <col min="5643" max="5892" width="9" style="42" customWidth="1"/>
    <col min="5893" max="5893" width="29.625" style="42" customWidth="1"/>
    <col min="5894" max="5894" width="12.75" style="42"/>
    <col min="5895" max="5895" width="29.75" style="42" customWidth="1"/>
    <col min="5896" max="5896" width="17" style="42" customWidth="1"/>
    <col min="5897" max="5897" width="37" style="42" customWidth="1"/>
    <col min="5898" max="5898" width="17.375" style="42" customWidth="1"/>
    <col min="5899" max="6148" width="9" style="42" customWidth="1"/>
    <col min="6149" max="6149" width="29.625" style="42" customWidth="1"/>
    <col min="6150" max="6150" width="12.75" style="42"/>
    <col min="6151" max="6151" width="29.75" style="42" customWidth="1"/>
    <col min="6152" max="6152" width="17" style="42" customWidth="1"/>
    <col min="6153" max="6153" width="37" style="42" customWidth="1"/>
    <col min="6154" max="6154" width="17.375" style="42" customWidth="1"/>
    <col min="6155" max="6404" width="9" style="42" customWidth="1"/>
    <col min="6405" max="6405" width="29.625" style="42" customWidth="1"/>
    <col min="6406" max="6406" width="12.75" style="42"/>
    <col min="6407" max="6407" width="29.75" style="42" customWidth="1"/>
    <col min="6408" max="6408" width="17" style="42" customWidth="1"/>
    <col min="6409" max="6409" width="37" style="42" customWidth="1"/>
    <col min="6410" max="6410" width="17.375" style="42" customWidth="1"/>
    <col min="6411" max="6660" width="9" style="42" customWidth="1"/>
    <col min="6661" max="6661" width="29.625" style="42" customWidth="1"/>
    <col min="6662" max="6662" width="12.75" style="42"/>
    <col min="6663" max="6663" width="29.75" style="42" customWidth="1"/>
    <col min="6664" max="6664" width="17" style="42" customWidth="1"/>
    <col min="6665" max="6665" width="37" style="42" customWidth="1"/>
    <col min="6666" max="6666" width="17.375" style="42" customWidth="1"/>
    <col min="6667" max="6916" width="9" style="42" customWidth="1"/>
    <col min="6917" max="6917" width="29.625" style="42" customWidth="1"/>
    <col min="6918" max="6918" width="12.75" style="42"/>
    <col min="6919" max="6919" width="29.75" style="42" customWidth="1"/>
    <col min="6920" max="6920" width="17" style="42" customWidth="1"/>
    <col min="6921" max="6921" width="37" style="42" customWidth="1"/>
    <col min="6922" max="6922" width="17.375" style="42" customWidth="1"/>
    <col min="6923" max="7172" width="9" style="42" customWidth="1"/>
    <col min="7173" max="7173" width="29.625" style="42" customWidth="1"/>
    <col min="7174" max="7174" width="12.75" style="42"/>
    <col min="7175" max="7175" width="29.75" style="42" customWidth="1"/>
    <col min="7176" max="7176" width="17" style="42" customWidth="1"/>
    <col min="7177" max="7177" width="37" style="42" customWidth="1"/>
    <col min="7178" max="7178" width="17.375" style="42" customWidth="1"/>
    <col min="7179" max="7428" width="9" style="42" customWidth="1"/>
    <col min="7429" max="7429" width="29.625" style="42" customWidth="1"/>
    <col min="7430" max="7430" width="12.75" style="42"/>
    <col min="7431" max="7431" width="29.75" style="42" customWidth="1"/>
    <col min="7432" max="7432" width="17" style="42" customWidth="1"/>
    <col min="7433" max="7433" width="37" style="42" customWidth="1"/>
    <col min="7434" max="7434" width="17.375" style="42" customWidth="1"/>
    <col min="7435" max="7684" width="9" style="42" customWidth="1"/>
    <col min="7685" max="7685" width="29.625" style="42" customWidth="1"/>
    <col min="7686" max="7686" width="12.75" style="42"/>
    <col min="7687" max="7687" width="29.75" style="42" customWidth="1"/>
    <col min="7688" max="7688" width="17" style="42" customWidth="1"/>
    <col min="7689" max="7689" width="37" style="42" customWidth="1"/>
    <col min="7690" max="7690" width="17.375" style="42" customWidth="1"/>
    <col min="7691" max="7940" width="9" style="42" customWidth="1"/>
    <col min="7941" max="7941" width="29.625" style="42" customWidth="1"/>
    <col min="7942" max="7942" width="12.75" style="42"/>
    <col min="7943" max="7943" width="29.75" style="42" customWidth="1"/>
    <col min="7944" max="7944" width="17" style="42" customWidth="1"/>
    <col min="7945" max="7945" width="37" style="42" customWidth="1"/>
    <col min="7946" max="7946" width="17.375" style="42" customWidth="1"/>
    <col min="7947" max="8196" width="9" style="42" customWidth="1"/>
    <col min="8197" max="8197" width="29.625" style="42" customWidth="1"/>
    <col min="8198" max="8198" width="12.75" style="42"/>
    <col min="8199" max="8199" width="29.75" style="42" customWidth="1"/>
    <col min="8200" max="8200" width="17" style="42" customWidth="1"/>
    <col min="8201" max="8201" width="37" style="42" customWidth="1"/>
    <col min="8202" max="8202" width="17.375" style="42" customWidth="1"/>
    <col min="8203" max="8452" width="9" style="42" customWidth="1"/>
    <col min="8453" max="8453" width="29.625" style="42" customWidth="1"/>
    <col min="8454" max="8454" width="12.75" style="42"/>
    <col min="8455" max="8455" width="29.75" style="42" customWidth="1"/>
    <col min="8456" max="8456" width="17" style="42" customWidth="1"/>
    <col min="8457" max="8457" width="37" style="42" customWidth="1"/>
    <col min="8458" max="8458" width="17.375" style="42" customWidth="1"/>
    <col min="8459" max="8708" width="9" style="42" customWidth="1"/>
    <col min="8709" max="8709" width="29.625" style="42" customWidth="1"/>
    <col min="8710" max="8710" width="12.75" style="42"/>
    <col min="8711" max="8711" width="29.75" style="42" customWidth="1"/>
    <col min="8712" max="8712" width="17" style="42" customWidth="1"/>
    <col min="8713" max="8713" width="37" style="42" customWidth="1"/>
    <col min="8714" max="8714" width="17.375" style="42" customWidth="1"/>
    <col min="8715" max="8964" width="9" style="42" customWidth="1"/>
    <col min="8965" max="8965" width="29.625" style="42" customWidth="1"/>
    <col min="8966" max="8966" width="12.75" style="42"/>
    <col min="8967" max="8967" width="29.75" style="42" customWidth="1"/>
    <col min="8968" max="8968" width="17" style="42" customWidth="1"/>
    <col min="8969" max="8969" width="37" style="42" customWidth="1"/>
    <col min="8970" max="8970" width="17.375" style="42" customWidth="1"/>
    <col min="8971" max="9220" width="9" style="42" customWidth="1"/>
    <col min="9221" max="9221" width="29.625" style="42" customWidth="1"/>
    <col min="9222" max="9222" width="12.75" style="42"/>
    <col min="9223" max="9223" width="29.75" style="42" customWidth="1"/>
    <col min="9224" max="9224" width="17" style="42" customWidth="1"/>
    <col min="9225" max="9225" width="37" style="42" customWidth="1"/>
    <col min="9226" max="9226" width="17.375" style="42" customWidth="1"/>
    <col min="9227" max="9476" width="9" style="42" customWidth="1"/>
    <col min="9477" max="9477" width="29.625" style="42" customWidth="1"/>
    <col min="9478" max="9478" width="12.75" style="42"/>
    <col min="9479" max="9479" width="29.75" style="42" customWidth="1"/>
    <col min="9480" max="9480" width="17" style="42" customWidth="1"/>
    <col min="9481" max="9481" width="37" style="42" customWidth="1"/>
    <col min="9482" max="9482" width="17.375" style="42" customWidth="1"/>
    <col min="9483" max="9732" width="9" style="42" customWidth="1"/>
    <col min="9733" max="9733" width="29.625" style="42" customWidth="1"/>
    <col min="9734" max="9734" width="12.75" style="42"/>
    <col min="9735" max="9735" width="29.75" style="42" customWidth="1"/>
    <col min="9736" max="9736" width="17" style="42" customWidth="1"/>
    <col min="9737" max="9737" width="37" style="42" customWidth="1"/>
    <col min="9738" max="9738" width="17.375" style="42" customWidth="1"/>
    <col min="9739" max="9988" width="9" style="42" customWidth="1"/>
    <col min="9989" max="9989" width="29.625" style="42" customWidth="1"/>
    <col min="9990" max="9990" width="12.75" style="42"/>
    <col min="9991" max="9991" width="29.75" style="42" customWidth="1"/>
    <col min="9992" max="9992" width="17" style="42" customWidth="1"/>
    <col min="9993" max="9993" width="37" style="42" customWidth="1"/>
    <col min="9994" max="9994" width="17.375" style="42" customWidth="1"/>
    <col min="9995" max="10244" width="9" style="42" customWidth="1"/>
    <col min="10245" max="10245" width="29.625" style="42" customWidth="1"/>
    <col min="10246" max="10246" width="12.75" style="42"/>
    <col min="10247" max="10247" width="29.75" style="42" customWidth="1"/>
    <col min="10248" max="10248" width="17" style="42" customWidth="1"/>
    <col min="10249" max="10249" width="37" style="42" customWidth="1"/>
    <col min="10250" max="10250" width="17.375" style="42" customWidth="1"/>
    <col min="10251" max="10500" width="9" style="42" customWidth="1"/>
    <col min="10501" max="10501" width="29.625" style="42" customWidth="1"/>
    <col min="10502" max="10502" width="12.75" style="42"/>
    <col min="10503" max="10503" width="29.75" style="42" customWidth="1"/>
    <col min="10504" max="10504" width="17" style="42" customWidth="1"/>
    <col min="10505" max="10505" width="37" style="42" customWidth="1"/>
    <col min="10506" max="10506" width="17.375" style="42" customWidth="1"/>
    <col min="10507" max="10756" width="9" style="42" customWidth="1"/>
    <col min="10757" max="10757" width="29.625" style="42" customWidth="1"/>
    <col min="10758" max="10758" width="12.75" style="42"/>
    <col min="10759" max="10759" width="29.75" style="42" customWidth="1"/>
    <col min="10760" max="10760" width="17" style="42" customWidth="1"/>
    <col min="10761" max="10761" width="37" style="42" customWidth="1"/>
    <col min="10762" max="10762" width="17.375" style="42" customWidth="1"/>
    <col min="10763" max="11012" width="9" style="42" customWidth="1"/>
    <col min="11013" max="11013" width="29.625" style="42" customWidth="1"/>
    <col min="11014" max="11014" width="12.75" style="42"/>
    <col min="11015" max="11015" width="29.75" style="42" customWidth="1"/>
    <col min="11016" max="11016" width="17" style="42" customWidth="1"/>
    <col min="11017" max="11017" width="37" style="42" customWidth="1"/>
    <col min="11018" max="11018" width="17.375" style="42" customWidth="1"/>
    <col min="11019" max="11268" width="9" style="42" customWidth="1"/>
    <col min="11269" max="11269" width="29.625" style="42" customWidth="1"/>
    <col min="11270" max="11270" width="12.75" style="42"/>
    <col min="11271" max="11271" width="29.75" style="42" customWidth="1"/>
    <col min="11272" max="11272" width="17" style="42" customWidth="1"/>
    <col min="11273" max="11273" width="37" style="42" customWidth="1"/>
    <col min="11274" max="11274" width="17.375" style="42" customWidth="1"/>
    <col min="11275" max="11524" width="9" style="42" customWidth="1"/>
    <col min="11525" max="11525" width="29.625" style="42" customWidth="1"/>
    <col min="11526" max="11526" width="12.75" style="42"/>
    <col min="11527" max="11527" width="29.75" style="42" customWidth="1"/>
    <col min="11528" max="11528" width="17" style="42" customWidth="1"/>
    <col min="11529" max="11529" width="37" style="42" customWidth="1"/>
    <col min="11530" max="11530" width="17.375" style="42" customWidth="1"/>
    <col min="11531" max="11780" width="9" style="42" customWidth="1"/>
    <col min="11781" max="11781" width="29.625" style="42" customWidth="1"/>
    <col min="11782" max="11782" width="12.75" style="42"/>
    <col min="11783" max="11783" width="29.75" style="42" customWidth="1"/>
    <col min="11784" max="11784" width="17" style="42" customWidth="1"/>
    <col min="11785" max="11785" width="37" style="42" customWidth="1"/>
    <col min="11786" max="11786" width="17.375" style="42" customWidth="1"/>
    <col min="11787" max="12036" width="9" style="42" customWidth="1"/>
    <col min="12037" max="12037" width="29.625" style="42" customWidth="1"/>
    <col min="12038" max="12038" width="12.75" style="42"/>
    <col min="12039" max="12039" width="29.75" style="42" customWidth="1"/>
    <col min="12040" max="12040" width="17" style="42" customWidth="1"/>
    <col min="12041" max="12041" width="37" style="42" customWidth="1"/>
    <col min="12042" max="12042" width="17.375" style="42" customWidth="1"/>
    <col min="12043" max="12292" width="9" style="42" customWidth="1"/>
    <col min="12293" max="12293" width="29.625" style="42" customWidth="1"/>
    <col min="12294" max="12294" width="12.75" style="42"/>
    <col min="12295" max="12295" width="29.75" style="42" customWidth="1"/>
    <col min="12296" max="12296" width="17" style="42" customWidth="1"/>
    <col min="12297" max="12297" width="37" style="42" customWidth="1"/>
    <col min="12298" max="12298" width="17.375" style="42" customWidth="1"/>
    <col min="12299" max="12548" width="9" style="42" customWidth="1"/>
    <col min="12549" max="12549" width="29.625" style="42" customWidth="1"/>
    <col min="12550" max="12550" width="12.75" style="42"/>
    <col min="12551" max="12551" width="29.75" style="42" customWidth="1"/>
    <col min="12552" max="12552" width="17" style="42" customWidth="1"/>
    <col min="12553" max="12553" width="37" style="42" customWidth="1"/>
    <col min="12554" max="12554" width="17.375" style="42" customWidth="1"/>
    <col min="12555" max="12804" width="9" style="42" customWidth="1"/>
    <col min="12805" max="12805" width="29.625" style="42" customWidth="1"/>
    <col min="12806" max="12806" width="12.75" style="42"/>
    <col min="12807" max="12807" width="29.75" style="42" customWidth="1"/>
    <col min="12808" max="12808" width="17" style="42" customWidth="1"/>
    <col min="12809" max="12809" width="37" style="42" customWidth="1"/>
    <col min="12810" max="12810" width="17.375" style="42" customWidth="1"/>
    <col min="12811" max="13060" width="9" style="42" customWidth="1"/>
    <col min="13061" max="13061" width="29.625" style="42" customWidth="1"/>
    <col min="13062" max="13062" width="12.75" style="42"/>
    <col min="13063" max="13063" width="29.75" style="42" customWidth="1"/>
    <col min="13064" max="13064" width="17" style="42" customWidth="1"/>
    <col min="13065" max="13065" width="37" style="42" customWidth="1"/>
    <col min="13066" max="13066" width="17.375" style="42" customWidth="1"/>
    <col min="13067" max="13316" width="9" style="42" customWidth="1"/>
    <col min="13317" max="13317" width="29.625" style="42" customWidth="1"/>
    <col min="13318" max="13318" width="12.75" style="42"/>
    <col min="13319" max="13319" width="29.75" style="42" customWidth="1"/>
    <col min="13320" max="13320" width="17" style="42" customWidth="1"/>
    <col min="13321" max="13321" width="37" style="42" customWidth="1"/>
    <col min="13322" max="13322" width="17.375" style="42" customWidth="1"/>
    <col min="13323" max="13572" width="9" style="42" customWidth="1"/>
    <col min="13573" max="13573" width="29.625" style="42" customWidth="1"/>
    <col min="13574" max="13574" width="12.75" style="42"/>
    <col min="13575" max="13575" width="29.75" style="42" customWidth="1"/>
    <col min="13576" max="13576" width="17" style="42" customWidth="1"/>
    <col min="13577" max="13577" width="37" style="42" customWidth="1"/>
    <col min="13578" max="13578" width="17.375" style="42" customWidth="1"/>
    <col min="13579" max="13828" width="9" style="42" customWidth="1"/>
    <col min="13829" max="13829" width="29.625" style="42" customWidth="1"/>
    <col min="13830" max="13830" width="12.75" style="42"/>
    <col min="13831" max="13831" width="29.75" style="42" customWidth="1"/>
    <col min="13832" max="13832" width="17" style="42" customWidth="1"/>
    <col min="13833" max="13833" width="37" style="42" customWidth="1"/>
    <col min="13834" max="13834" width="17.375" style="42" customWidth="1"/>
    <col min="13835" max="14084" width="9" style="42" customWidth="1"/>
    <col min="14085" max="14085" width="29.625" style="42" customWidth="1"/>
    <col min="14086" max="14086" width="12.75" style="42"/>
    <col min="14087" max="14087" width="29.75" style="42" customWidth="1"/>
    <col min="14088" max="14088" width="17" style="42" customWidth="1"/>
    <col min="14089" max="14089" width="37" style="42" customWidth="1"/>
    <col min="14090" max="14090" width="17.375" style="42" customWidth="1"/>
    <col min="14091" max="14340" width="9" style="42" customWidth="1"/>
    <col min="14341" max="14341" width="29.625" style="42" customWidth="1"/>
    <col min="14342" max="14342" width="12.75" style="42"/>
    <col min="14343" max="14343" width="29.75" style="42" customWidth="1"/>
    <col min="14344" max="14344" width="17" style="42" customWidth="1"/>
    <col min="14345" max="14345" width="37" style="42" customWidth="1"/>
    <col min="14346" max="14346" width="17.375" style="42" customWidth="1"/>
    <col min="14347" max="14596" width="9" style="42" customWidth="1"/>
    <col min="14597" max="14597" width="29.625" style="42" customWidth="1"/>
    <col min="14598" max="14598" width="12.75" style="42"/>
    <col min="14599" max="14599" width="29.75" style="42" customWidth="1"/>
    <col min="14600" max="14600" width="17" style="42" customWidth="1"/>
    <col min="14601" max="14601" width="37" style="42" customWidth="1"/>
    <col min="14602" max="14602" width="17.375" style="42" customWidth="1"/>
    <col min="14603" max="14852" width="9" style="42" customWidth="1"/>
    <col min="14853" max="14853" width="29.625" style="42" customWidth="1"/>
    <col min="14854" max="14854" width="12.75" style="42"/>
    <col min="14855" max="14855" width="29.75" style="42" customWidth="1"/>
    <col min="14856" max="14856" width="17" style="42" customWidth="1"/>
    <col min="14857" max="14857" width="37" style="42" customWidth="1"/>
    <col min="14858" max="14858" width="17.375" style="42" customWidth="1"/>
    <col min="14859" max="15108" width="9" style="42" customWidth="1"/>
    <col min="15109" max="15109" width="29.625" style="42" customWidth="1"/>
    <col min="15110" max="15110" width="12.75" style="42"/>
    <col min="15111" max="15111" width="29.75" style="42" customWidth="1"/>
    <col min="15112" max="15112" width="17" style="42" customWidth="1"/>
    <col min="15113" max="15113" width="37" style="42" customWidth="1"/>
    <col min="15114" max="15114" width="17.375" style="42" customWidth="1"/>
    <col min="15115" max="15364" width="9" style="42" customWidth="1"/>
    <col min="15365" max="15365" width="29.625" style="42" customWidth="1"/>
    <col min="15366" max="15366" width="12.75" style="42"/>
    <col min="15367" max="15367" width="29.75" style="42" customWidth="1"/>
    <col min="15368" max="15368" width="17" style="42" customWidth="1"/>
    <col min="15369" max="15369" width="37" style="42" customWidth="1"/>
    <col min="15370" max="15370" width="17.375" style="42" customWidth="1"/>
    <col min="15371" max="15620" width="9" style="42" customWidth="1"/>
    <col min="15621" max="15621" width="29.625" style="42" customWidth="1"/>
    <col min="15622" max="15622" width="12.75" style="42"/>
    <col min="15623" max="15623" width="29.75" style="42" customWidth="1"/>
    <col min="15624" max="15624" width="17" style="42" customWidth="1"/>
    <col min="15625" max="15625" width="37" style="42" customWidth="1"/>
    <col min="15626" max="15626" width="17.375" style="42" customWidth="1"/>
    <col min="15627" max="15876" width="9" style="42" customWidth="1"/>
    <col min="15877" max="15877" width="29.625" style="42" customWidth="1"/>
    <col min="15878" max="15878" width="12.75" style="42"/>
    <col min="15879" max="15879" width="29.75" style="42" customWidth="1"/>
    <col min="15880" max="15880" width="17" style="42" customWidth="1"/>
    <col min="15881" max="15881" width="37" style="42" customWidth="1"/>
    <col min="15882" max="15882" width="17.375" style="42" customWidth="1"/>
    <col min="15883" max="16132" width="9" style="42" customWidth="1"/>
    <col min="16133" max="16133" width="29.625" style="42" customWidth="1"/>
    <col min="16134" max="16134" width="12.75" style="42"/>
    <col min="16135" max="16135" width="29.75" style="42" customWidth="1"/>
    <col min="16136" max="16136" width="17" style="42" customWidth="1"/>
    <col min="16137" max="16137" width="37" style="42" customWidth="1"/>
    <col min="16138" max="16138" width="17.375" style="42" customWidth="1"/>
    <col min="16139" max="16384" width="9" style="42" customWidth="1"/>
  </cols>
  <sheetData>
    <row r="1" spans="1:17" ht="18.75" customHeight="1">
      <c r="A1" s="375" t="s">
        <v>225</v>
      </c>
      <c r="B1" s="375"/>
      <c r="C1" s="375"/>
      <c r="D1" s="375"/>
      <c r="E1" s="375"/>
      <c r="F1" s="375"/>
      <c r="G1" s="375"/>
      <c r="H1" s="375"/>
      <c r="I1" s="35"/>
      <c r="J1" s="62"/>
      <c r="K1" s="35"/>
      <c r="L1" s="35"/>
      <c r="M1" s="35"/>
    </row>
    <row r="2" spans="1:17" ht="27.6" customHeight="1">
      <c r="A2" s="372" t="s">
        <v>395</v>
      </c>
      <c r="B2" s="372"/>
      <c r="C2" s="372"/>
      <c r="D2" s="372"/>
      <c r="E2" s="372"/>
      <c r="F2" s="372"/>
      <c r="G2" s="372"/>
      <c r="H2" s="372"/>
      <c r="I2" s="372"/>
      <c r="J2" s="372"/>
      <c r="K2" s="372"/>
      <c r="L2" s="372"/>
      <c r="M2" s="372"/>
      <c r="N2" s="372"/>
    </row>
    <row r="3" spans="1:17" ht="23.25" customHeight="1" thickBot="1">
      <c r="A3" s="43"/>
      <c r="B3" s="43"/>
      <c r="C3" s="43"/>
      <c r="D3" s="43"/>
      <c r="E3" s="43"/>
      <c r="F3" s="43"/>
      <c r="G3" s="43"/>
      <c r="H3" s="43"/>
      <c r="I3" s="379" t="s">
        <v>78</v>
      </c>
      <c r="J3" s="379"/>
      <c r="K3" s="379"/>
      <c r="L3" s="379"/>
      <c r="M3" s="379"/>
      <c r="N3" s="379"/>
    </row>
    <row r="4" spans="1:17" s="44" customFormat="1" ht="56.25">
      <c r="A4" s="138" t="s">
        <v>68</v>
      </c>
      <c r="B4" s="139" t="s">
        <v>29</v>
      </c>
      <c r="C4" s="139" t="s">
        <v>217</v>
      </c>
      <c r="D4" s="139" t="s">
        <v>162</v>
      </c>
      <c r="E4" s="139" t="s">
        <v>43</v>
      </c>
      <c r="F4" s="139" t="s">
        <v>236</v>
      </c>
      <c r="G4" s="140" t="s">
        <v>235</v>
      </c>
      <c r="H4" s="145" t="s">
        <v>69</v>
      </c>
      <c r="I4" s="139" t="s">
        <v>29</v>
      </c>
      <c r="J4" s="139" t="s">
        <v>217</v>
      </c>
      <c r="K4" s="139" t="s">
        <v>162</v>
      </c>
      <c r="L4" s="139" t="s">
        <v>43</v>
      </c>
      <c r="M4" s="139" t="s">
        <v>236</v>
      </c>
      <c r="N4" s="142" t="s">
        <v>235</v>
      </c>
    </row>
    <row r="5" spans="1:17" s="44" customFormat="1" ht="24" customHeight="1">
      <c r="A5" s="75" t="s">
        <v>70</v>
      </c>
      <c r="B5" s="178">
        <f>B6+B19</f>
        <v>0</v>
      </c>
      <c r="C5" s="178">
        <f>C6+C19</f>
        <v>0</v>
      </c>
      <c r="D5" s="101"/>
      <c r="E5" s="178">
        <f>E6+E19</f>
        <v>0</v>
      </c>
      <c r="F5" s="101"/>
      <c r="G5" s="102"/>
      <c r="H5" s="103" t="s">
        <v>70</v>
      </c>
      <c r="I5" s="178">
        <f>B5</f>
        <v>0</v>
      </c>
      <c r="J5" s="178">
        <f>C5</f>
        <v>0</v>
      </c>
      <c r="K5" s="101"/>
      <c r="L5" s="178">
        <f>E5</f>
        <v>0</v>
      </c>
      <c r="M5" s="101"/>
      <c r="N5" s="104"/>
    </row>
    <row r="6" spans="1:17" s="44" customFormat="1" ht="24" customHeight="1">
      <c r="A6" s="105" t="s">
        <v>38</v>
      </c>
      <c r="B6" s="178">
        <f>SUM(B7:B10)</f>
        <v>0</v>
      </c>
      <c r="C6" s="178">
        <f>SUM(C7:C10)</f>
        <v>0</v>
      </c>
      <c r="D6" s="101"/>
      <c r="E6" s="178">
        <f>SUM(E7:E10)</f>
        <v>0</v>
      </c>
      <c r="F6" s="101"/>
      <c r="G6" s="106"/>
      <c r="H6" s="107" t="s">
        <v>71</v>
      </c>
      <c r="I6" s="178">
        <f>SUM(I7,I12,I15,I17)</f>
        <v>0</v>
      </c>
      <c r="J6" s="178">
        <f>SUM(J7,J12,J15,J17)</f>
        <v>0</v>
      </c>
      <c r="K6" s="101"/>
      <c r="L6" s="178">
        <f>SUM(L7,L12,L15,L17)</f>
        <v>0</v>
      </c>
      <c r="M6" s="101"/>
      <c r="N6" s="108"/>
    </row>
    <row r="7" spans="1:17" s="44" customFormat="1" ht="22.5" customHeight="1">
      <c r="A7" s="109" t="s">
        <v>86</v>
      </c>
      <c r="B7" s="177"/>
      <c r="C7" s="177"/>
      <c r="D7" s="110"/>
      <c r="E7" s="177"/>
      <c r="F7" s="110"/>
      <c r="G7" s="111"/>
      <c r="H7" s="112" t="s">
        <v>117</v>
      </c>
      <c r="I7" s="177">
        <f>SUM(I8:I11)</f>
        <v>0</v>
      </c>
      <c r="J7" s="177">
        <f>SUM(J8:J11)</f>
        <v>0</v>
      </c>
      <c r="K7" s="110"/>
      <c r="L7" s="177">
        <f>SUM(L8:L11)</f>
        <v>0</v>
      </c>
      <c r="M7" s="110"/>
      <c r="N7" s="113"/>
      <c r="Q7" s="45"/>
    </row>
    <row r="8" spans="1:17" s="44" customFormat="1" ht="22.5" customHeight="1">
      <c r="A8" s="109" t="s">
        <v>59</v>
      </c>
      <c r="B8" s="177"/>
      <c r="C8" s="177"/>
      <c r="D8" s="110"/>
      <c r="E8" s="177"/>
      <c r="F8" s="110"/>
      <c r="G8" s="111"/>
      <c r="H8" s="112" t="s">
        <v>118</v>
      </c>
      <c r="I8" s="177"/>
      <c r="J8" s="177"/>
      <c r="K8" s="110"/>
      <c r="L8" s="177"/>
      <c r="M8" s="110"/>
      <c r="N8" s="113"/>
      <c r="Q8" s="45"/>
    </row>
    <row r="9" spans="1:17" s="44" customFormat="1" ht="22.5" customHeight="1">
      <c r="A9" s="109" t="s">
        <v>72</v>
      </c>
      <c r="B9" s="177"/>
      <c r="C9" s="177"/>
      <c r="D9" s="110"/>
      <c r="E9" s="177"/>
      <c r="F9" s="110"/>
      <c r="G9" s="111"/>
      <c r="H9" s="112" t="s">
        <v>119</v>
      </c>
      <c r="I9" s="177"/>
      <c r="J9" s="177"/>
      <c r="K9" s="110"/>
      <c r="L9" s="177"/>
      <c r="M9" s="110"/>
      <c r="N9" s="113"/>
      <c r="Q9" s="45"/>
    </row>
    <row r="10" spans="1:17" s="44" customFormat="1" ht="22.5" customHeight="1">
      <c r="A10" s="109" t="s">
        <v>203</v>
      </c>
      <c r="B10" s="177"/>
      <c r="C10" s="177"/>
      <c r="D10" s="114"/>
      <c r="E10" s="177"/>
      <c r="F10" s="114"/>
      <c r="G10" s="114"/>
      <c r="H10" s="112" t="s">
        <v>244</v>
      </c>
      <c r="I10" s="177"/>
      <c r="J10" s="177"/>
      <c r="K10" s="110"/>
      <c r="L10" s="177"/>
      <c r="M10" s="110"/>
      <c r="N10" s="113"/>
      <c r="Q10" s="45"/>
    </row>
    <row r="11" spans="1:17" s="44" customFormat="1" ht="22.5" customHeight="1">
      <c r="A11" s="109"/>
      <c r="B11" s="177"/>
      <c r="C11" s="177"/>
      <c r="D11" s="115"/>
      <c r="E11" s="177"/>
      <c r="F11" s="115"/>
      <c r="G11" s="115"/>
      <c r="H11" s="112" t="s">
        <v>120</v>
      </c>
      <c r="I11" s="177"/>
      <c r="J11" s="177"/>
      <c r="K11" s="110"/>
      <c r="L11" s="177"/>
      <c r="M11" s="110"/>
      <c r="N11" s="113"/>
      <c r="Q11" s="45"/>
    </row>
    <row r="12" spans="1:17" s="44" customFormat="1" ht="22.5" customHeight="1">
      <c r="A12" s="116"/>
      <c r="B12" s="177"/>
      <c r="C12" s="177"/>
      <c r="D12" s="115"/>
      <c r="E12" s="177"/>
      <c r="F12" s="115"/>
      <c r="G12" s="115"/>
      <c r="H12" s="112" t="s">
        <v>121</v>
      </c>
      <c r="I12" s="177">
        <f>SUM(I13:I14)</f>
        <v>0</v>
      </c>
      <c r="J12" s="177">
        <f>SUM(J13:J14)</f>
        <v>0</v>
      </c>
      <c r="K12" s="110"/>
      <c r="L12" s="177">
        <f>SUM(L13:L14)</f>
        <v>0</v>
      </c>
      <c r="M12" s="110"/>
      <c r="N12" s="113"/>
      <c r="Q12" s="45"/>
    </row>
    <row r="13" spans="1:17" s="44" customFormat="1" ht="22.5" customHeight="1">
      <c r="A13" s="116"/>
      <c r="B13" s="177"/>
      <c r="C13" s="177"/>
      <c r="D13" s="115"/>
      <c r="E13" s="177"/>
      <c r="F13" s="115"/>
      <c r="G13" s="115"/>
      <c r="H13" s="117" t="s">
        <v>154</v>
      </c>
      <c r="I13" s="177"/>
      <c r="J13" s="177"/>
      <c r="K13" s="110"/>
      <c r="L13" s="177"/>
      <c r="M13" s="110"/>
      <c r="N13" s="113"/>
      <c r="Q13" s="45"/>
    </row>
    <row r="14" spans="1:17" s="44" customFormat="1" ht="22.5" customHeight="1">
      <c r="A14" s="118"/>
      <c r="B14" s="177"/>
      <c r="C14" s="177"/>
      <c r="D14" s="115"/>
      <c r="E14" s="177"/>
      <c r="F14" s="115"/>
      <c r="G14" s="115"/>
      <c r="H14" s="112" t="s">
        <v>122</v>
      </c>
      <c r="I14" s="177"/>
      <c r="J14" s="177"/>
      <c r="K14" s="110"/>
      <c r="L14" s="177"/>
      <c r="M14" s="110"/>
      <c r="N14" s="113"/>
      <c r="Q14" s="45"/>
    </row>
    <row r="15" spans="1:17" s="44" customFormat="1" ht="22.5" customHeight="1">
      <c r="A15" s="118"/>
      <c r="B15" s="177"/>
      <c r="C15" s="177"/>
      <c r="D15" s="115"/>
      <c r="E15" s="177"/>
      <c r="F15" s="115"/>
      <c r="G15" s="115"/>
      <c r="H15" s="112" t="s">
        <v>123</v>
      </c>
      <c r="I15" s="177">
        <f>I16</f>
        <v>0</v>
      </c>
      <c r="J15" s="177">
        <f>J16</f>
        <v>0</v>
      </c>
      <c r="K15" s="110"/>
      <c r="L15" s="177">
        <f>L16</f>
        <v>0</v>
      </c>
      <c r="M15" s="110"/>
      <c r="N15" s="104"/>
      <c r="Q15" s="45"/>
    </row>
    <row r="16" spans="1:17" s="44" customFormat="1" ht="22.5" customHeight="1">
      <c r="A16" s="118"/>
      <c r="B16" s="177"/>
      <c r="C16" s="177"/>
      <c r="D16" s="115"/>
      <c r="E16" s="177"/>
      <c r="F16" s="115"/>
      <c r="G16" s="115"/>
      <c r="H16" s="112" t="s">
        <v>124</v>
      </c>
      <c r="I16" s="177"/>
      <c r="J16" s="177"/>
      <c r="K16" s="110"/>
      <c r="L16" s="177"/>
      <c r="M16" s="110"/>
      <c r="N16" s="104"/>
      <c r="Q16" s="45"/>
    </row>
    <row r="17" spans="1:17" s="44" customFormat="1" ht="22.5" customHeight="1">
      <c r="A17" s="118"/>
      <c r="B17" s="177"/>
      <c r="C17" s="177"/>
      <c r="D17" s="115"/>
      <c r="E17" s="177"/>
      <c r="F17" s="115"/>
      <c r="G17" s="115"/>
      <c r="H17" s="112" t="s">
        <v>125</v>
      </c>
      <c r="I17" s="177">
        <f>I18</f>
        <v>0</v>
      </c>
      <c r="J17" s="177">
        <f>J18</f>
        <v>0</v>
      </c>
      <c r="K17" s="110"/>
      <c r="L17" s="177">
        <f>L18</f>
        <v>0</v>
      </c>
      <c r="M17" s="110"/>
      <c r="N17" s="104"/>
      <c r="Q17" s="45"/>
    </row>
    <row r="18" spans="1:17" s="44" customFormat="1" ht="22.5" customHeight="1">
      <c r="A18" s="119"/>
      <c r="B18" s="177"/>
      <c r="C18" s="177"/>
      <c r="D18" s="120"/>
      <c r="E18" s="177"/>
      <c r="F18" s="120"/>
      <c r="G18" s="120"/>
      <c r="H18" s="112" t="s">
        <v>126</v>
      </c>
      <c r="I18" s="177"/>
      <c r="J18" s="177"/>
      <c r="K18" s="110"/>
      <c r="L18" s="177"/>
      <c r="M18" s="110"/>
      <c r="N18" s="121"/>
      <c r="Q18" s="45"/>
    </row>
    <row r="19" spans="1:17" s="44" customFormat="1" ht="22.5" customHeight="1">
      <c r="A19" s="105" t="s">
        <v>73</v>
      </c>
      <c r="B19" s="178">
        <f>SUM(B20:B21)</f>
        <v>0</v>
      </c>
      <c r="C19" s="178">
        <f>SUM(C20:C21)</f>
        <v>0</v>
      </c>
      <c r="D19" s="101"/>
      <c r="E19" s="178">
        <f>SUM(E20:E21)</f>
        <v>0</v>
      </c>
      <c r="F19" s="101"/>
      <c r="G19" s="83"/>
      <c r="H19" s="122" t="s">
        <v>74</v>
      </c>
      <c r="I19" s="178">
        <f>SUM(I20:I22)</f>
        <v>0</v>
      </c>
      <c r="J19" s="178">
        <f>SUM(J20:J22)</f>
        <v>0</v>
      </c>
      <c r="K19" s="101"/>
      <c r="L19" s="178">
        <f>SUM(L20:L22)</f>
        <v>0</v>
      </c>
      <c r="M19" s="101"/>
      <c r="N19" s="84"/>
    </row>
    <row r="20" spans="1:17" s="44" customFormat="1" ht="22.5" customHeight="1">
      <c r="A20" s="94" t="s">
        <v>266</v>
      </c>
      <c r="B20" s="177"/>
      <c r="C20" s="177"/>
      <c r="D20" s="110"/>
      <c r="E20" s="177"/>
      <c r="F20" s="110"/>
      <c r="G20" s="120"/>
      <c r="H20" s="98" t="s">
        <v>75</v>
      </c>
      <c r="I20" s="177"/>
      <c r="J20" s="177"/>
      <c r="K20" s="110"/>
      <c r="L20" s="177"/>
      <c r="M20" s="110"/>
      <c r="N20" s="104"/>
    </row>
    <row r="21" spans="1:17" s="44" customFormat="1" ht="22.5" customHeight="1">
      <c r="A21" s="94" t="s">
        <v>106</v>
      </c>
      <c r="B21" s="177"/>
      <c r="C21" s="177"/>
      <c r="D21" s="110"/>
      <c r="E21" s="177"/>
      <c r="F21" s="110"/>
      <c r="G21" s="120"/>
      <c r="H21" s="98" t="s">
        <v>76</v>
      </c>
      <c r="I21" s="110"/>
      <c r="J21" s="110"/>
      <c r="K21" s="110"/>
      <c r="L21" s="110"/>
      <c r="M21" s="110"/>
      <c r="N21" s="104"/>
    </row>
    <row r="22" spans="1:17" s="44" customFormat="1" ht="20.100000000000001" customHeight="1">
      <c r="A22" s="123"/>
      <c r="B22" s="124"/>
      <c r="C22" s="124"/>
      <c r="D22" s="124"/>
      <c r="E22" s="124"/>
      <c r="F22" s="124"/>
      <c r="G22" s="124"/>
      <c r="H22" s="100" t="s">
        <v>77</v>
      </c>
      <c r="I22" s="125"/>
      <c r="J22" s="125"/>
      <c r="K22" s="125"/>
      <c r="L22" s="125"/>
      <c r="M22" s="125"/>
      <c r="N22" s="126"/>
    </row>
    <row r="23" spans="1:17" ht="66" customHeight="1">
      <c r="A23" s="378" t="s">
        <v>402</v>
      </c>
      <c r="B23" s="378"/>
      <c r="C23" s="378"/>
      <c r="D23" s="378"/>
      <c r="E23" s="378"/>
      <c r="F23" s="378"/>
      <c r="G23" s="378"/>
      <c r="H23" s="378"/>
      <c r="I23" s="378"/>
      <c r="J23" s="378"/>
      <c r="K23" s="378"/>
      <c r="L23" s="378"/>
      <c r="M23" s="378"/>
      <c r="N23" s="378"/>
    </row>
    <row r="24" spans="1:17" ht="20.100000000000001" customHeight="1"/>
    <row r="25" spans="1:17" ht="20.100000000000001" customHeight="1"/>
    <row r="26" spans="1:17" ht="20.100000000000001" customHeight="1"/>
    <row r="27" spans="1:17" ht="20.100000000000001" customHeight="1"/>
  </sheetData>
  <mergeCells count="4">
    <mergeCell ref="A23:N23"/>
    <mergeCell ref="I3:N3"/>
    <mergeCell ref="A1:H1"/>
    <mergeCell ref="A2:N2"/>
  </mergeCells>
  <phoneticPr fontId="3" type="noConversion"/>
  <printOptions horizontalCentered="1"/>
  <pageMargins left="0.15748031496062992" right="0.15748031496062992" top="0.51181102362204722" bottom="0.31496062992125984" header="0.31496062992125984" footer="0.31496062992125984"/>
  <pageSetup paperSize="9" scale="67" fitToHeight="0" orientation="landscape" blackAndWhite="1" errors="blank"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sheetPr>
    <tabColor rgb="FFFFFF00"/>
    <pageSetUpPr fitToPage="1"/>
  </sheetPr>
  <dimension ref="A1:L41"/>
  <sheetViews>
    <sheetView showZeros="0" workbookViewId="0">
      <selection activeCell="E25" sqref="E25"/>
    </sheetView>
  </sheetViews>
  <sheetFormatPr defaultColWidth="9" defaultRowHeight="13.5"/>
  <cols>
    <col min="1" max="1" width="31" style="49" customWidth="1"/>
    <col min="2" max="2" width="15.375" style="53" customWidth="1"/>
    <col min="3" max="3" width="10.875" style="56" customWidth="1"/>
    <col min="4" max="4" width="31.5" style="49" bestFit="1" customWidth="1"/>
    <col min="5" max="5" width="14.125" style="49" customWidth="1"/>
    <col min="6" max="6" width="10.875" style="49" customWidth="1"/>
    <col min="7" max="7" width="11.625" style="49" bestFit="1" customWidth="1"/>
    <col min="8" max="9" width="9" style="49" hidden="1" customWidth="1"/>
    <col min="10" max="11" width="9" style="49"/>
    <col min="12" max="12" width="9" style="49" customWidth="1"/>
    <col min="13" max="16384" width="9" style="49"/>
  </cols>
  <sheetData>
    <row r="1" spans="1:12" ht="18" customHeight="1">
      <c r="A1" s="366" t="s">
        <v>239</v>
      </c>
      <c r="B1" s="366"/>
      <c r="C1" s="366"/>
      <c r="D1" s="366"/>
      <c r="E1" s="366"/>
      <c r="F1" s="366"/>
    </row>
    <row r="2" spans="1:12" ht="24">
      <c r="A2" s="368" t="s">
        <v>398</v>
      </c>
      <c r="B2" s="368"/>
      <c r="C2" s="368"/>
      <c r="D2" s="368"/>
      <c r="E2" s="368"/>
      <c r="F2" s="368"/>
    </row>
    <row r="3" spans="1:12" ht="24.75" thickBot="1">
      <c r="A3" s="50"/>
      <c r="B3" s="51"/>
      <c r="C3" s="52"/>
      <c r="D3" s="50"/>
      <c r="E3" s="380" t="s">
        <v>32</v>
      </c>
      <c r="F3" s="380"/>
    </row>
    <row r="4" spans="1:12" ht="56.25">
      <c r="A4" s="146" t="s">
        <v>68</v>
      </c>
      <c r="B4" s="147" t="s">
        <v>29</v>
      </c>
      <c r="C4" s="148" t="s">
        <v>238</v>
      </c>
      <c r="D4" s="149" t="s">
        <v>1</v>
      </c>
      <c r="E4" s="147" t="s">
        <v>29</v>
      </c>
      <c r="F4" s="259" t="s">
        <v>237</v>
      </c>
      <c r="H4" s="334" t="s">
        <v>396</v>
      </c>
      <c r="I4" s="334" t="s">
        <v>397</v>
      </c>
    </row>
    <row r="5" spans="1:12" ht="18.75">
      <c r="A5" s="127" t="s">
        <v>37</v>
      </c>
      <c r="B5" s="204">
        <f>B6+B32</f>
        <v>3792</v>
      </c>
      <c r="C5" s="241">
        <f>B5/H5</f>
        <v>1.0315560391730141</v>
      </c>
      <c r="D5" s="128" t="s">
        <v>165</v>
      </c>
      <c r="E5" s="204">
        <f>E6+E32</f>
        <v>3792</v>
      </c>
      <c r="F5" s="260">
        <f>E5/I5</f>
        <v>1.0449159548084872</v>
      </c>
      <c r="G5" s="53"/>
      <c r="H5" s="204">
        <f>H6+H32</f>
        <v>3676</v>
      </c>
      <c r="I5" s="204">
        <v>3629</v>
      </c>
    </row>
    <row r="6" spans="1:12" ht="18.75">
      <c r="A6" s="129" t="s">
        <v>3</v>
      </c>
      <c r="B6" s="204">
        <f>B7+B23</f>
        <v>650</v>
      </c>
      <c r="C6" s="241">
        <f t="shared" ref="C6:C40" si="0">B6/H6</f>
        <v>0.97159940209267559</v>
      </c>
      <c r="D6" s="130" t="s">
        <v>4</v>
      </c>
      <c r="E6" s="204">
        <f>E7+E13+E14+E15+E16+E17+E18+E25+E28</f>
        <v>3769</v>
      </c>
      <c r="F6" s="261">
        <f t="shared" ref="F6:F33" si="1">E6/I6</f>
        <v>1.0557422969187675</v>
      </c>
      <c r="G6" s="54"/>
      <c r="H6" s="204">
        <f>H7+H23</f>
        <v>669</v>
      </c>
      <c r="I6" s="204">
        <v>3570</v>
      </c>
    </row>
    <row r="7" spans="1:12">
      <c r="A7" s="218" t="s">
        <v>166</v>
      </c>
      <c r="B7" s="219">
        <f>SUM(B8:B22)</f>
        <v>642</v>
      </c>
      <c r="C7" s="220">
        <f t="shared" si="0"/>
        <v>0.96978851963746227</v>
      </c>
      <c r="D7" s="132" t="s">
        <v>7</v>
      </c>
      <c r="E7" s="205">
        <v>999</v>
      </c>
      <c r="F7" s="262">
        <f t="shared" si="1"/>
        <v>0.81484502446982054</v>
      </c>
      <c r="G7" s="54"/>
      <c r="H7" s="219">
        <f>SUM(H8:H22)</f>
        <v>662</v>
      </c>
      <c r="I7" s="49">
        <v>1226</v>
      </c>
    </row>
    <row r="8" spans="1:12">
      <c r="A8" s="209" t="s">
        <v>5</v>
      </c>
      <c r="B8" s="205">
        <v>500</v>
      </c>
      <c r="C8" s="217">
        <f t="shared" si="0"/>
        <v>0.98231827111984282</v>
      </c>
      <c r="D8" s="132" t="s">
        <v>8</v>
      </c>
      <c r="E8" s="205"/>
      <c r="F8" s="262"/>
      <c r="G8" s="54"/>
      <c r="H8" s="49">
        <v>509</v>
      </c>
    </row>
    <row r="9" spans="1:12">
      <c r="A9" s="209" t="s">
        <v>10</v>
      </c>
      <c r="B9" s="205">
        <v>15</v>
      </c>
      <c r="C9" s="217">
        <f t="shared" si="0"/>
        <v>0.9375</v>
      </c>
      <c r="D9" s="132" t="s">
        <v>9</v>
      </c>
      <c r="E9" s="205"/>
      <c r="F9" s="262"/>
      <c r="G9" s="54"/>
      <c r="H9" s="49">
        <v>16</v>
      </c>
    </row>
    <row r="10" spans="1:12">
      <c r="A10" s="209" t="s">
        <v>13</v>
      </c>
      <c r="B10" s="205">
        <v>20</v>
      </c>
      <c r="C10" s="217">
        <f t="shared" si="0"/>
        <v>0.8</v>
      </c>
      <c r="D10" s="132" t="s">
        <v>11</v>
      </c>
      <c r="E10" s="205"/>
      <c r="F10" s="262"/>
      <c r="G10" s="54"/>
      <c r="H10" s="49">
        <v>25</v>
      </c>
    </row>
    <row r="11" spans="1:12">
      <c r="A11" s="209" t="s">
        <v>256</v>
      </c>
      <c r="B11" s="205"/>
      <c r="C11" s="217"/>
      <c r="D11" s="132" t="s">
        <v>12</v>
      </c>
      <c r="E11" s="205"/>
      <c r="F11" s="262"/>
      <c r="G11" s="54"/>
    </row>
    <row r="12" spans="1:12">
      <c r="A12" s="209" t="s">
        <v>257</v>
      </c>
      <c r="B12" s="205">
        <v>90</v>
      </c>
      <c r="C12" s="217">
        <f t="shared" si="0"/>
        <v>0.95744680851063835</v>
      </c>
      <c r="D12" s="132" t="s">
        <v>14</v>
      </c>
      <c r="E12" s="205"/>
      <c r="F12" s="262"/>
      <c r="G12" s="54"/>
      <c r="H12" s="49">
        <v>94</v>
      </c>
    </row>
    <row r="13" spans="1:12">
      <c r="A13" s="209" t="s">
        <v>16</v>
      </c>
      <c r="B13" s="205">
        <v>2</v>
      </c>
      <c r="C13" s="217">
        <f t="shared" si="0"/>
        <v>1</v>
      </c>
      <c r="D13" s="132" t="s">
        <v>167</v>
      </c>
      <c r="E13" s="205">
        <v>78</v>
      </c>
      <c r="F13" s="262">
        <f t="shared" si="1"/>
        <v>1.0985915492957747</v>
      </c>
      <c r="G13" s="54"/>
      <c r="H13" s="49">
        <v>2</v>
      </c>
      <c r="I13" s="49">
        <v>71</v>
      </c>
      <c r="L13" s="309"/>
    </row>
    <row r="14" spans="1:12">
      <c r="A14" s="209" t="s">
        <v>258</v>
      </c>
      <c r="B14" s="205">
        <v>8</v>
      </c>
      <c r="C14" s="217">
        <f t="shared" si="0"/>
        <v>0.88888888888888884</v>
      </c>
      <c r="D14" s="132" t="s">
        <v>15</v>
      </c>
      <c r="E14" s="205">
        <v>777</v>
      </c>
      <c r="F14" s="262">
        <f t="shared" si="1"/>
        <v>1.3036912751677852</v>
      </c>
      <c r="G14" s="54"/>
      <c r="H14" s="49">
        <v>9</v>
      </c>
      <c r="I14" s="49">
        <v>596</v>
      </c>
    </row>
    <row r="15" spans="1:12">
      <c r="A15" s="209" t="s">
        <v>259</v>
      </c>
      <c r="B15" s="205"/>
      <c r="C15" s="217"/>
      <c r="D15" s="132" t="s">
        <v>168</v>
      </c>
      <c r="E15" s="205">
        <v>125</v>
      </c>
      <c r="F15" s="262">
        <f t="shared" si="1"/>
        <v>1.0162601626016261</v>
      </c>
      <c r="G15" s="54"/>
      <c r="I15" s="49">
        <v>123</v>
      </c>
    </row>
    <row r="16" spans="1:12">
      <c r="A16" s="209" t="s">
        <v>260</v>
      </c>
      <c r="B16" s="205">
        <v>1</v>
      </c>
      <c r="C16" s="217">
        <f t="shared" si="0"/>
        <v>1</v>
      </c>
      <c r="D16" s="132" t="s">
        <v>17</v>
      </c>
      <c r="E16" s="205">
        <v>151</v>
      </c>
      <c r="F16" s="262">
        <f t="shared" si="1"/>
        <v>1.1353383458646618</v>
      </c>
      <c r="G16" s="54"/>
      <c r="H16" s="49">
        <v>1</v>
      </c>
      <c r="I16" s="49">
        <v>133</v>
      </c>
    </row>
    <row r="17" spans="1:12">
      <c r="A17" s="209" t="s">
        <v>261</v>
      </c>
      <c r="B17" s="205"/>
      <c r="C17" s="217"/>
      <c r="D17" s="132" t="s">
        <v>18</v>
      </c>
      <c r="E17" s="205">
        <v>229</v>
      </c>
      <c r="F17" s="262">
        <f t="shared" si="1"/>
        <v>2.1401869158878504</v>
      </c>
      <c r="G17" s="54"/>
      <c r="I17" s="49">
        <v>107</v>
      </c>
    </row>
    <row r="18" spans="1:12">
      <c r="A18" s="209" t="s">
        <v>262</v>
      </c>
      <c r="B18" s="205">
        <v>6</v>
      </c>
      <c r="C18" s="217">
        <f t="shared" si="0"/>
        <v>1</v>
      </c>
      <c r="D18" s="132" t="s">
        <v>19</v>
      </c>
      <c r="E18" s="205">
        <v>1216</v>
      </c>
      <c r="F18" s="262">
        <f t="shared" si="1"/>
        <v>1.0954954954954954</v>
      </c>
      <c r="G18" s="54"/>
      <c r="H18" s="49">
        <v>6</v>
      </c>
      <c r="I18" s="49">
        <v>1110</v>
      </c>
    </row>
    <row r="19" spans="1:12">
      <c r="A19" s="209" t="s">
        <v>263</v>
      </c>
      <c r="B19" s="205"/>
      <c r="C19" s="217"/>
      <c r="D19" s="132" t="s">
        <v>21</v>
      </c>
      <c r="E19" s="205"/>
      <c r="F19" s="262"/>
      <c r="G19" s="54"/>
      <c r="K19" s="55" t="s">
        <v>170</v>
      </c>
    </row>
    <row r="20" spans="1:12">
      <c r="A20" s="209" t="s">
        <v>264</v>
      </c>
      <c r="B20" s="205"/>
      <c r="C20" s="217"/>
      <c r="D20" s="132" t="s">
        <v>192</v>
      </c>
      <c r="E20" s="205"/>
      <c r="F20" s="262"/>
      <c r="G20" s="54"/>
    </row>
    <row r="21" spans="1:12">
      <c r="A21" s="209" t="s">
        <v>20</v>
      </c>
      <c r="B21" s="205"/>
      <c r="C21" s="217"/>
      <c r="D21" s="132" t="s">
        <v>22</v>
      </c>
      <c r="E21" s="205"/>
      <c r="F21" s="262"/>
      <c r="G21" s="54"/>
    </row>
    <row r="22" spans="1:12">
      <c r="A22" s="209" t="s">
        <v>265</v>
      </c>
      <c r="B22" s="205"/>
      <c r="C22" s="217"/>
      <c r="D22" s="132" t="s">
        <v>23</v>
      </c>
      <c r="E22" s="205"/>
      <c r="F22" s="262"/>
      <c r="G22" s="54"/>
    </row>
    <row r="23" spans="1:12" ht="14.25">
      <c r="A23" s="210" t="s">
        <v>169</v>
      </c>
      <c r="B23" s="219">
        <f>SUM(B24:B30)</f>
        <v>8</v>
      </c>
      <c r="C23" s="220">
        <f t="shared" si="0"/>
        <v>1.1428571428571428</v>
      </c>
      <c r="D23" s="133" t="s">
        <v>171</v>
      </c>
      <c r="E23" s="205"/>
      <c r="F23" s="261"/>
      <c r="G23" s="54"/>
      <c r="H23" s="219">
        <f>SUM(H24:H30)</f>
        <v>7</v>
      </c>
    </row>
    <row r="24" spans="1:12">
      <c r="A24" s="209" t="s">
        <v>6</v>
      </c>
      <c r="B24" s="205"/>
      <c r="C24" s="217"/>
      <c r="D24" s="132" t="s">
        <v>172</v>
      </c>
      <c r="E24" s="205"/>
      <c r="F24" s="262"/>
      <c r="G24" s="54"/>
    </row>
    <row r="25" spans="1:12">
      <c r="A25" s="209" t="s">
        <v>25</v>
      </c>
      <c r="B25" s="205"/>
      <c r="C25" s="217"/>
      <c r="D25" s="132" t="s">
        <v>24</v>
      </c>
      <c r="E25" s="205">
        <v>155</v>
      </c>
      <c r="F25" s="262">
        <f t="shared" si="1"/>
        <v>1.25</v>
      </c>
      <c r="I25" s="49">
        <v>124</v>
      </c>
    </row>
    <row r="26" spans="1:12">
      <c r="A26" s="209" t="s">
        <v>27</v>
      </c>
      <c r="B26" s="205"/>
      <c r="C26" s="217"/>
      <c r="D26" s="132" t="s">
        <v>26</v>
      </c>
      <c r="E26" s="205"/>
      <c r="F26" s="262"/>
    </row>
    <row r="27" spans="1:12" ht="14.25">
      <c r="A27" s="209" t="s">
        <v>60</v>
      </c>
      <c r="B27" s="205">
        <v>8</v>
      </c>
      <c r="C27" s="217">
        <f t="shared" si="0"/>
        <v>1.1428571428571428</v>
      </c>
      <c r="D27" s="132" t="s">
        <v>173</v>
      </c>
      <c r="E27" s="205"/>
      <c r="F27" s="261"/>
      <c r="H27" s="49">
        <v>7</v>
      </c>
    </row>
    <row r="28" spans="1:12">
      <c r="A28" s="209" t="s">
        <v>145</v>
      </c>
      <c r="B28" s="205"/>
      <c r="C28" s="217"/>
      <c r="D28" s="132" t="s">
        <v>174</v>
      </c>
      <c r="E28" s="205">
        <v>39</v>
      </c>
      <c r="F28" s="262"/>
      <c r="I28" s="49">
        <v>80</v>
      </c>
    </row>
    <row r="29" spans="1:12">
      <c r="A29" s="209" t="s">
        <v>146</v>
      </c>
      <c r="B29" s="205"/>
      <c r="C29" s="217"/>
      <c r="D29" s="132" t="s">
        <v>175</v>
      </c>
      <c r="E29" s="205"/>
      <c r="F29" s="262"/>
    </row>
    <row r="30" spans="1:12" ht="14.25">
      <c r="A30" s="209" t="s">
        <v>28</v>
      </c>
      <c r="B30" s="205"/>
      <c r="C30" s="217"/>
      <c r="D30" s="132" t="s">
        <v>176</v>
      </c>
      <c r="E30" s="205"/>
      <c r="F30" s="261"/>
      <c r="L30" s="335"/>
    </row>
    <row r="31" spans="1:12" ht="14.25">
      <c r="A31" s="134"/>
      <c r="B31" s="206"/>
      <c r="C31" s="242"/>
      <c r="D31" s="132" t="s">
        <v>193</v>
      </c>
      <c r="E31" s="205"/>
      <c r="F31" s="261"/>
    </row>
    <row r="32" spans="1:12" ht="18.75">
      <c r="A32" s="129" t="s">
        <v>177</v>
      </c>
      <c r="B32" s="204">
        <f>B33+B40</f>
        <v>3142</v>
      </c>
      <c r="C32" s="243">
        <f t="shared" si="0"/>
        <v>1.0448952444296642</v>
      </c>
      <c r="D32" s="130" t="s">
        <v>178</v>
      </c>
      <c r="E32" s="204">
        <f>E33</f>
        <v>23</v>
      </c>
      <c r="F32" s="261">
        <f t="shared" si="1"/>
        <v>0.38983050847457629</v>
      </c>
      <c r="G32" s="53"/>
      <c r="H32" s="204">
        <f>SUM(H33:H40)</f>
        <v>3007</v>
      </c>
      <c r="I32" s="204">
        <v>59</v>
      </c>
    </row>
    <row r="33" spans="1:9">
      <c r="A33" s="131" t="s">
        <v>266</v>
      </c>
      <c r="B33" s="207">
        <v>3142</v>
      </c>
      <c r="C33" s="217">
        <f t="shared" si="0"/>
        <v>1.0466355762824784</v>
      </c>
      <c r="D33" s="132" t="s">
        <v>245</v>
      </c>
      <c r="E33" s="205">
        <v>23</v>
      </c>
      <c r="F33" s="262">
        <f t="shared" si="1"/>
        <v>0.38983050847457629</v>
      </c>
      <c r="H33" s="49">
        <v>3002</v>
      </c>
      <c r="I33" s="49">
        <v>59</v>
      </c>
    </row>
    <row r="34" spans="1:9">
      <c r="A34" s="131" t="s">
        <v>286</v>
      </c>
      <c r="B34" s="207"/>
      <c r="C34" s="244"/>
      <c r="D34" s="132" t="s">
        <v>332</v>
      </c>
      <c r="E34" s="205"/>
      <c r="F34" s="263"/>
    </row>
    <row r="35" spans="1:9">
      <c r="A35" s="131" t="s">
        <v>179</v>
      </c>
      <c r="B35" s="205"/>
      <c r="C35" s="244"/>
      <c r="D35" s="132" t="s">
        <v>180</v>
      </c>
      <c r="E35" s="205"/>
      <c r="F35" s="262"/>
    </row>
    <row r="36" spans="1:9">
      <c r="A36" s="131" t="s">
        <v>181</v>
      </c>
      <c r="B36" s="207"/>
      <c r="C36" s="244"/>
      <c r="D36" s="132" t="s">
        <v>182</v>
      </c>
      <c r="E36" s="205"/>
      <c r="F36" s="262"/>
    </row>
    <row r="37" spans="1:9">
      <c r="A37" s="131" t="s">
        <v>183</v>
      </c>
      <c r="B37" s="207">
        <v>0</v>
      </c>
      <c r="C37" s="244"/>
      <c r="D37" s="132" t="s">
        <v>184</v>
      </c>
      <c r="E37" s="205"/>
      <c r="F37" s="262"/>
    </row>
    <row r="38" spans="1:9">
      <c r="A38" s="131" t="s">
        <v>185</v>
      </c>
      <c r="B38" s="207"/>
      <c r="C38" s="244"/>
      <c r="D38" s="132" t="s">
        <v>186</v>
      </c>
      <c r="E38" s="207"/>
      <c r="F38" s="262"/>
    </row>
    <row r="39" spans="1:9">
      <c r="A39" s="131" t="s">
        <v>187</v>
      </c>
      <c r="B39" s="207"/>
      <c r="C39" s="244"/>
      <c r="D39" s="132" t="s">
        <v>188</v>
      </c>
      <c r="E39" s="207"/>
      <c r="F39" s="262"/>
    </row>
    <row r="40" spans="1:9">
      <c r="A40" s="135" t="s">
        <v>57</v>
      </c>
      <c r="B40" s="208"/>
      <c r="C40" s="245">
        <f t="shared" si="0"/>
        <v>0</v>
      </c>
      <c r="D40" s="136" t="s">
        <v>188</v>
      </c>
      <c r="E40" s="137"/>
      <c r="F40" s="264"/>
      <c r="H40" s="49">
        <v>5</v>
      </c>
    </row>
    <row r="41" spans="1:9" ht="44.25" customHeight="1">
      <c r="A41" s="381" t="s">
        <v>399</v>
      </c>
      <c r="B41" s="381"/>
      <c r="C41" s="381"/>
      <c r="D41" s="381"/>
      <c r="E41" s="381"/>
      <c r="F41" s="381"/>
    </row>
  </sheetData>
  <autoFilter ref="A4:K41"/>
  <mergeCells count="4">
    <mergeCell ref="A2:F2"/>
    <mergeCell ref="E3:F3"/>
    <mergeCell ref="A41:F41"/>
    <mergeCell ref="A1:F1"/>
  </mergeCells>
  <phoneticPr fontId="1" type="noConversion"/>
  <printOptions horizontalCentered="1"/>
  <pageMargins left="0.23622047244094491" right="0.23622047244094491" top="0.51181102362204722" bottom="0" header="0.31496062992125984" footer="0.31496062992125984"/>
  <pageSetup paperSize="9" scale="89" orientation="portrait"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sheetPr codeName="Sheet13">
    <tabColor rgb="FFFFFF00"/>
  </sheetPr>
  <dimension ref="A1:F56"/>
  <sheetViews>
    <sheetView topLeftCell="A40" workbookViewId="0">
      <selection activeCell="G12" sqref="G12"/>
    </sheetView>
  </sheetViews>
  <sheetFormatPr defaultColWidth="21.5" defaultRowHeight="14.25"/>
  <cols>
    <col min="1" max="1" width="55.25" style="14" customWidth="1"/>
    <col min="2" max="3" width="30.625" style="14" customWidth="1"/>
    <col min="4" max="6" width="11" style="14" hidden="1" customWidth="1"/>
    <col min="7" max="16384" width="21.5" style="14"/>
  </cols>
  <sheetData>
    <row r="1" spans="1:6" ht="18.75">
      <c r="A1" s="366" t="s">
        <v>226</v>
      </c>
      <c r="B1" s="366"/>
      <c r="C1" s="316"/>
    </row>
    <row r="2" spans="1:6" s="17" customFormat="1" ht="24">
      <c r="A2" s="368" t="s">
        <v>400</v>
      </c>
      <c r="B2" s="368"/>
      <c r="C2" s="317"/>
      <c r="D2" s="18"/>
    </row>
    <row r="3" spans="1:6" ht="27" customHeight="1" thickBot="1">
      <c r="A3" s="382" t="s">
        <v>48</v>
      </c>
      <c r="B3" s="382"/>
      <c r="C3" s="318"/>
      <c r="D3" s="16"/>
    </row>
    <row r="4" spans="1:6" ht="24" customHeight="1">
      <c r="A4" s="225" t="s">
        <v>47</v>
      </c>
      <c r="B4" s="226" t="s">
        <v>133</v>
      </c>
      <c r="C4" s="336"/>
      <c r="D4" s="339" t="s">
        <v>404</v>
      </c>
      <c r="E4" s="339" t="s">
        <v>422</v>
      </c>
      <c r="F4" s="339" t="s">
        <v>423</v>
      </c>
    </row>
    <row r="5" spans="1:6" ht="25.5" customHeight="1">
      <c r="A5" s="231" t="s">
        <v>288</v>
      </c>
      <c r="B5" s="232">
        <f>B6+B18+B21+B33+B39+B42+B47+B53</f>
        <v>3730</v>
      </c>
      <c r="C5" s="337"/>
      <c r="D5" s="15"/>
      <c r="E5" s="340"/>
      <c r="F5" s="340"/>
    </row>
    <row r="6" spans="1:6" ht="21" customHeight="1">
      <c r="A6" s="231" t="s">
        <v>246</v>
      </c>
      <c r="B6" s="233">
        <f>B7+B9+B12+B14+B16</f>
        <v>999</v>
      </c>
      <c r="C6" s="337"/>
      <c r="D6" s="340"/>
      <c r="E6" s="340"/>
      <c r="F6" s="340"/>
    </row>
    <row r="7" spans="1:6" ht="21" customHeight="1">
      <c r="A7" s="231" t="s">
        <v>247</v>
      </c>
      <c r="B7" s="234">
        <f>B8</f>
        <v>22</v>
      </c>
      <c r="C7" s="337"/>
      <c r="D7" s="340"/>
      <c r="E7" s="340"/>
      <c r="F7" s="340"/>
    </row>
    <row r="8" spans="1:6" ht="21" customHeight="1">
      <c r="A8" s="235" t="s">
        <v>248</v>
      </c>
      <c r="B8" s="233">
        <v>22</v>
      </c>
      <c r="C8" s="337"/>
      <c r="D8" s="340">
        <v>201</v>
      </c>
      <c r="E8" s="340">
        <v>22</v>
      </c>
      <c r="F8" s="340"/>
    </row>
    <row r="9" spans="1:6" ht="21" customHeight="1">
      <c r="A9" s="231" t="s">
        <v>290</v>
      </c>
      <c r="B9" s="233">
        <f>B10+B11</f>
        <v>708</v>
      </c>
      <c r="C9" s="337"/>
      <c r="D9" s="340"/>
      <c r="E9" s="340"/>
      <c r="F9" s="340"/>
    </row>
    <row r="10" spans="1:6" ht="21" customHeight="1">
      <c r="A10" s="235" t="s">
        <v>248</v>
      </c>
      <c r="B10" s="233">
        <v>695</v>
      </c>
      <c r="C10" s="337"/>
      <c r="D10" s="340">
        <v>201</v>
      </c>
      <c r="E10" s="340">
        <v>695</v>
      </c>
      <c r="F10" s="340"/>
    </row>
    <row r="11" spans="1:6" ht="21" customHeight="1">
      <c r="A11" s="235" t="s">
        <v>291</v>
      </c>
      <c r="B11" s="233">
        <v>13</v>
      </c>
      <c r="C11" s="337"/>
      <c r="D11" s="340">
        <v>201</v>
      </c>
      <c r="E11" s="340"/>
      <c r="F11" s="340">
        <v>13</v>
      </c>
    </row>
    <row r="12" spans="1:6" ht="21" customHeight="1">
      <c r="A12" s="231" t="s">
        <v>292</v>
      </c>
      <c r="B12" s="233">
        <f>B13</f>
        <v>46</v>
      </c>
      <c r="C12" s="337"/>
      <c r="D12" s="340"/>
      <c r="E12" s="340"/>
      <c r="F12" s="340"/>
    </row>
    <row r="13" spans="1:6" ht="21" customHeight="1">
      <c r="A13" s="235" t="s">
        <v>248</v>
      </c>
      <c r="B13" s="233">
        <v>46</v>
      </c>
      <c r="C13" s="337"/>
      <c r="D13" s="340">
        <v>201</v>
      </c>
      <c r="E13" s="340">
        <v>46</v>
      </c>
      <c r="F13" s="340"/>
    </row>
    <row r="14" spans="1:6" ht="21" customHeight="1">
      <c r="A14" s="231" t="s">
        <v>293</v>
      </c>
      <c r="B14" s="233">
        <f>B15</f>
        <v>112</v>
      </c>
      <c r="C14" s="337"/>
      <c r="D14" s="340"/>
      <c r="E14" s="340"/>
      <c r="F14" s="340"/>
    </row>
    <row r="15" spans="1:6" ht="21" customHeight="1">
      <c r="A15" s="235" t="s">
        <v>248</v>
      </c>
      <c r="B15" s="255">
        <v>112</v>
      </c>
      <c r="C15" s="338"/>
      <c r="D15" s="340">
        <v>201</v>
      </c>
      <c r="E15" s="340">
        <v>112</v>
      </c>
      <c r="F15" s="340"/>
    </row>
    <row r="16" spans="1:6" ht="21" customHeight="1">
      <c r="A16" s="231" t="s">
        <v>294</v>
      </c>
      <c r="B16" s="233">
        <f>B17</f>
        <v>111</v>
      </c>
      <c r="C16" s="337"/>
      <c r="D16" s="340"/>
      <c r="E16" s="340"/>
      <c r="F16" s="340"/>
    </row>
    <row r="17" spans="1:6" ht="21" customHeight="1">
      <c r="A17" s="235" t="s">
        <v>295</v>
      </c>
      <c r="B17" s="233">
        <v>111</v>
      </c>
      <c r="C17" s="337"/>
      <c r="D17" s="340">
        <v>201</v>
      </c>
      <c r="E17" s="340"/>
      <c r="F17" s="340">
        <v>111</v>
      </c>
    </row>
    <row r="18" spans="1:6" ht="21" customHeight="1">
      <c r="A18" s="231" t="s">
        <v>296</v>
      </c>
      <c r="B18" s="233">
        <f>B19</f>
        <v>78</v>
      </c>
      <c r="C18" s="337"/>
      <c r="D18" s="340"/>
      <c r="E18" s="340"/>
      <c r="F18" s="340"/>
    </row>
    <row r="19" spans="1:6" ht="21" customHeight="1">
      <c r="A19" s="231" t="s">
        <v>297</v>
      </c>
      <c r="B19" s="233">
        <f>B20</f>
        <v>78</v>
      </c>
      <c r="C19" s="337"/>
      <c r="D19" s="340"/>
      <c r="E19" s="340"/>
      <c r="F19" s="340"/>
    </row>
    <row r="20" spans="1:6" ht="21" customHeight="1">
      <c r="A20" s="235" t="s">
        <v>298</v>
      </c>
      <c r="B20" s="233">
        <v>78</v>
      </c>
      <c r="C20" s="337"/>
      <c r="D20" s="340">
        <v>207</v>
      </c>
      <c r="E20" s="340">
        <v>78</v>
      </c>
      <c r="F20" s="340"/>
    </row>
    <row r="21" spans="1:6" ht="21" customHeight="1">
      <c r="A21" s="231" t="s">
        <v>249</v>
      </c>
      <c r="B21" s="233">
        <f>B22+B24+B29+B31</f>
        <v>777</v>
      </c>
      <c r="C21" s="337"/>
      <c r="D21" s="340"/>
      <c r="E21" s="340"/>
      <c r="F21" s="340"/>
    </row>
    <row r="22" spans="1:6" ht="21" customHeight="1">
      <c r="A22" s="231" t="s">
        <v>299</v>
      </c>
      <c r="B22" s="233">
        <f>B23</f>
        <v>144</v>
      </c>
      <c r="C22" s="337"/>
      <c r="D22" s="340"/>
      <c r="E22" s="340"/>
      <c r="F22" s="340"/>
    </row>
    <row r="23" spans="1:6" ht="21" customHeight="1">
      <c r="A23" s="235" t="s">
        <v>300</v>
      </c>
      <c r="B23" s="233">
        <v>144</v>
      </c>
      <c r="C23" s="337"/>
      <c r="D23" s="340">
        <v>208</v>
      </c>
      <c r="E23" s="340">
        <v>144</v>
      </c>
      <c r="F23" s="340"/>
    </row>
    <row r="24" spans="1:6" ht="21" customHeight="1">
      <c r="A24" s="231" t="s">
        <v>424</v>
      </c>
      <c r="B24" s="233">
        <f>B25+B26+B27+B28</f>
        <v>446</v>
      </c>
      <c r="C24" s="337"/>
      <c r="D24" s="340"/>
      <c r="E24" s="340"/>
      <c r="F24" s="340"/>
    </row>
    <row r="25" spans="1:6" ht="21" customHeight="1">
      <c r="A25" s="235" t="s">
        <v>302</v>
      </c>
      <c r="B25" s="233">
        <v>12</v>
      </c>
      <c r="C25" s="337"/>
      <c r="D25" s="340">
        <v>208</v>
      </c>
      <c r="E25" s="340">
        <v>12</v>
      </c>
      <c r="F25" s="340"/>
    </row>
    <row r="26" spans="1:6" ht="21" customHeight="1">
      <c r="A26" s="235" t="s">
        <v>303</v>
      </c>
      <c r="B26" s="233">
        <v>194</v>
      </c>
      <c r="C26" s="337"/>
      <c r="D26" s="340">
        <v>208</v>
      </c>
      <c r="E26" s="340">
        <v>194</v>
      </c>
      <c r="F26" s="340"/>
    </row>
    <row r="27" spans="1:6" ht="21" customHeight="1">
      <c r="A27" s="235" t="s">
        <v>304</v>
      </c>
      <c r="B27" s="233">
        <v>97</v>
      </c>
      <c r="C27" s="337"/>
      <c r="D27" s="340">
        <v>208</v>
      </c>
      <c r="E27" s="340">
        <v>97</v>
      </c>
      <c r="F27" s="340"/>
    </row>
    <row r="28" spans="1:6" ht="21" customHeight="1">
      <c r="A28" s="235" t="s">
        <v>305</v>
      </c>
      <c r="B28" s="233">
        <v>143</v>
      </c>
      <c r="C28" s="337"/>
      <c r="D28" s="340">
        <v>208</v>
      </c>
      <c r="E28" s="340">
        <v>143</v>
      </c>
      <c r="F28" s="340"/>
    </row>
    <row r="29" spans="1:6" ht="21" customHeight="1">
      <c r="A29" s="231" t="s">
        <v>306</v>
      </c>
      <c r="B29" s="233">
        <f>B30</f>
        <v>82</v>
      </c>
      <c r="C29" s="337"/>
      <c r="D29" s="340"/>
      <c r="E29" s="340"/>
      <c r="F29" s="340"/>
    </row>
    <row r="30" spans="1:6" ht="21" customHeight="1">
      <c r="A30" s="235" t="s">
        <v>289</v>
      </c>
      <c r="B30" s="233">
        <v>82</v>
      </c>
      <c r="C30" s="337"/>
      <c r="D30" s="340">
        <v>208</v>
      </c>
      <c r="E30" s="340">
        <v>82</v>
      </c>
      <c r="F30" s="340"/>
    </row>
    <row r="31" spans="1:6" ht="21" customHeight="1">
      <c r="A31" s="231" t="s">
        <v>425</v>
      </c>
      <c r="B31" s="233">
        <f>B32</f>
        <v>105</v>
      </c>
      <c r="C31" s="337"/>
      <c r="D31" s="340"/>
      <c r="E31" s="340"/>
      <c r="F31" s="340"/>
    </row>
    <row r="32" spans="1:6" ht="21" customHeight="1">
      <c r="A32" s="235" t="s">
        <v>308</v>
      </c>
      <c r="B32" s="233">
        <v>105</v>
      </c>
      <c r="C32" s="337"/>
      <c r="D32" s="340">
        <v>208</v>
      </c>
      <c r="E32" s="340"/>
      <c r="F32" s="340">
        <v>105</v>
      </c>
    </row>
    <row r="33" spans="1:6" ht="21" customHeight="1">
      <c r="A33" s="231" t="s">
        <v>309</v>
      </c>
      <c r="B33" s="233">
        <f>B34+B36</f>
        <v>125</v>
      </c>
      <c r="C33" s="337"/>
      <c r="D33" s="340"/>
      <c r="E33" s="340"/>
      <c r="F33" s="340"/>
    </row>
    <row r="34" spans="1:6" ht="21" customHeight="1">
      <c r="A34" s="231" t="s">
        <v>426</v>
      </c>
      <c r="B34" s="233">
        <f>B35</f>
        <v>5</v>
      </c>
      <c r="C34" s="337"/>
      <c r="D34" s="340"/>
      <c r="E34" s="340"/>
      <c r="F34" s="340"/>
    </row>
    <row r="35" spans="1:6" ht="21" customHeight="1">
      <c r="A35" s="235" t="s">
        <v>310</v>
      </c>
      <c r="B35" s="233">
        <v>5</v>
      </c>
      <c r="C35" s="337"/>
      <c r="D35" s="340">
        <v>210</v>
      </c>
      <c r="E35" s="340"/>
      <c r="F35" s="340">
        <v>5</v>
      </c>
    </row>
    <row r="36" spans="1:6" ht="21" customHeight="1">
      <c r="A36" s="231" t="s">
        <v>311</v>
      </c>
      <c r="B36" s="233">
        <f>B37+B38</f>
        <v>120</v>
      </c>
      <c r="C36" s="337"/>
      <c r="D36" s="340"/>
      <c r="E36" s="340"/>
      <c r="F36" s="340"/>
    </row>
    <row r="37" spans="1:6" ht="21" customHeight="1">
      <c r="A37" s="235" t="s">
        <v>312</v>
      </c>
      <c r="B37" s="233">
        <v>47</v>
      </c>
      <c r="C37" s="337"/>
      <c r="D37" s="340">
        <v>210</v>
      </c>
      <c r="E37" s="340">
        <v>47</v>
      </c>
      <c r="F37" s="340"/>
    </row>
    <row r="38" spans="1:6" ht="21" customHeight="1">
      <c r="A38" s="235" t="s">
        <v>313</v>
      </c>
      <c r="B38" s="233">
        <v>73</v>
      </c>
      <c r="C38" s="337"/>
      <c r="D38" s="340">
        <v>210</v>
      </c>
      <c r="E38" s="340">
        <v>73</v>
      </c>
      <c r="F38" s="340"/>
    </row>
    <row r="39" spans="1:6" ht="21" customHeight="1">
      <c r="A39" s="231" t="s">
        <v>314</v>
      </c>
      <c r="B39" s="233">
        <f>B40</f>
        <v>151</v>
      </c>
      <c r="C39" s="337"/>
      <c r="D39" s="340"/>
      <c r="E39" s="340"/>
      <c r="F39" s="340"/>
    </row>
    <row r="40" spans="1:6" ht="21" customHeight="1">
      <c r="A40" s="231" t="s">
        <v>315</v>
      </c>
      <c r="B40" s="233">
        <f>B41</f>
        <v>151</v>
      </c>
      <c r="C40" s="337"/>
      <c r="D40" s="340"/>
      <c r="E40" s="340"/>
      <c r="F40" s="340"/>
    </row>
    <row r="41" spans="1:6" ht="21" customHeight="1">
      <c r="A41" s="235" t="s">
        <v>316</v>
      </c>
      <c r="B41" s="233">
        <v>151</v>
      </c>
      <c r="C41" s="337"/>
      <c r="D41" s="340">
        <v>211</v>
      </c>
      <c r="E41" s="340">
        <v>151</v>
      </c>
      <c r="F41" s="340"/>
    </row>
    <row r="42" spans="1:6" ht="21" customHeight="1">
      <c r="A42" s="231" t="s">
        <v>317</v>
      </c>
      <c r="B42" s="233">
        <f>B43+B45</f>
        <v>229</v>
      </c>
      <c r="C42" s="337"/>
      <c r="D42" s="340"/>
      <c r="E42" s="340"/>
      <c r="F42" s="340"/>
    </row>
    <row r="43" spans="1:6" ht="21" customHeight="1">
      <c r="A43" s="231" t="s">
        <v>318</v>
      </c>
      <c r="B43" s="233">
        <f>B44</f>
        <v>143</v>
      </c>
      <c r="C43" s="337"/>
      <c r="D43" s="340"/>
      <c r="E43" s="340"/>
      <c r="F43" s="340"/>
    </row>
    <row r="44" spans="1:6" ht="21" customHeight="1">
      <c r="A44" s="235" t="s">
        <v>319</v>
      </c>
      <c r="B44" s="233">
        <v>143</v>
      </c>
      <c r="C44" s="337"/>
      <c r="D44" s="340">
        <v>212</v>
      </c>
      <c r="E44" s="340">
        <v>133</v>
      </c>
      <c r="F44" s="340">
        <v>10</v>
      </c>
    </row>
    <row r="45" spans="1:6" ht="21" customHeight="1">
      <c r="A45" s="231" t="s">
        <v>427</v>
      </c>
      <c r="B45" s="233">
        <f>B46</f>
        <v>86</v>
      </c>
      <c r="C45" s="337"/>
      <c r="D45" s="340"/>
      <c r="E45" s="340"/>
      <c r="F45" s="340"/>
    </row>
    <row r="46" spans="1:6" ht="21" customHeight="1">
      <c r="A46" s="235" t="s">
        <v>320</v>
      </c>
      <c r="B46" s="233">
        <v>86</v>
      </c>
      <c r="C46" s="337"/>
      <c r="D46" s="340">
        <v>212</v>
      </c>
      <c r="E46" s="340"/>
      <c r="F46" s="340">
        <v>86</v>
      </c>
    </row>
    <row r="47" spans="1:6" ht="21" customHeight="1">
      <c r="A47" s="231" t="s">
        <v>321</v>
      </c>
      <c r="B47" s="233">
        <f>B48+B51</f>
        <v>1216</v>
      </c>
      <c r="C47" s="337"/>
      <c r="D47" s="340"/>
      <c r="E47" s="340"/>
      <c r="F47" s="340"/>
    </row>
    <row r="48" spans="1:6" ht="21" customHeight="1">
      <c r="A48" s="231" t="s">
        <v>322</v>
      </c>
      <c r="B48" s="233">
        <f>B49+B50</f>
        <v>628</v>
      </c>
      <c r="C48" s="337"/>
      <c r="D48" s="340"/>
      <c r="E48" s="340"/>
      <c r="F48" s="340"/>
    </row>
    <row r="49" spans="1:6" ht="21" customHeight="1">
      <c r="A49" s="235" t="s">
        <v>289</v>
      </c>
      <c r="B49" s="233">
        <v>556</v>
      </c>
      <c r="C49" s="337"/>
      <c r="D49" s="340">
        <v>213</v>
      </c>
      <c r="E49" s="340">
        <v>556</v>
      </c>
      <c r="F49" s="340"/>
    </row>
    <row r="50" spans="1:6" ht="21" customHeight="1">
      <c r="A50" s="235" t="s">
        <v>323</v>
      </c>
      <c r="B50" s="233">
        <v>72</v>
      </c>
      <c r="C50" s="337"/>
      <c r="D50" s="340">
        <v>213</v>
      </c>
      <c r="E50" s="340"/>
      <c r="F50" s="340">
        <v>72</v>
      </c>
    </row>
    <row r="51" spans="1:6" ht="21" customHeight="1">
      <c r="A51" s="231" t="s">
        <v>325</v>
      </c>
      <c r="B51" s="233">
        <f>B52</f>
        <v>588</v>
      </c>
      <c r="C51" s="337"/>
      <c r="D51" s="340"/>
      <c r="E51" s="340"/>
      <c r="F51" s="340"/>
    </row>
    <row r="52" spans="1:6" ht="21" customHeight="1">
      <c r="A52" s="235" t="s">
        <v>326</v>
      </c>
      <c r="B52" s="233">
        <v>588</v>
      </c>
      <c r="C52" s="337"/>
      <c r="D52" s="340">
        <v>213</v>
      </c>
      <c r="E52" s="340"/>
      <c r="F52" s="340">
        <v>588</v>
      </c>
    </row>
    <row r="53" spans="1:6" ht="21" customHeight="1">
      <c r="A53" s="231" t="s">
        <v>327</v>
      </c>
      <c r="B53" s="233">
        <f>B54</f>
        <v>155</v>
      </c>
      <c r="C53" s="337"/>
      <c r="D53" s="340"/>
      <c r="E53" s="340"/>
      <c r="F53" s="340"/>
    </row>
    <row r="54" spans="1:6" ht="21" customHeight="1">
      <c r="A54" s="231" t="s">
        <v>328</v>
      </c>
      <c r="B54" s="233">
        <f>B55</f>
        <v>155</v>
      </c>
      <c r="C54" s="337"/>
      <c r="D54" s="340"/>
      <c r="E54" s="340"/>
      <c r="F54" s="340"/>
    </row>
    <row r="55" spans="1:6" ht="21" customHeight="1" thickBot="1">
      <c r="A55" s="239" t="s">
        <v>329</v>
      </c>
      <c r="B55" s="237">
        <v>155</v>
      </c>
      <c r="C55" s="337"/>
      <c r="D55" s="340">
        <v>221</v>
      </c>
      <c r="E55" s="340">
        <v>155</v>
      </c>
      <c r="F55" s="340"/>
    </row>
    <row r="56" spans="1:6" ht="25.5" customHeight="1">
      <c r="A56" s="383" t="s">
        <v>401</v>
      </c>
      <c r="B56" s="383"/>
      <c r="C56" s="319"/>
    </row>
  </sheetData>
  <autoFilter ref="A4:F56">
    <filterColumn colId="2"/>
  </autoFilter>
  <mergeCells count="4">
    <mergeCell ref="A2:B2"/>
    <mergeCell ref="A3:B3"/>
    <mergeCell ref="A1:B1"/>
    <mergeCell ref="A56:B56"/>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17</vt:i4>
      </vt:variant>
    </vt:vector>
  </HeadingPairs>
  <TitlesOfParts>
    <vt:vector size="31" baseType="lpstr">
      <vt:lpstr>封面</vt:lpstr>
      <vt:lpstr>目录</vt:lpstr>
      <vt:lpstr>01-2022公共平衡 </vt:lpstr>
      <vt:lpstr>02-2022公共支出功能 </vt:lpstr>
      <vt:lpstr>3-2022基金平衡</vt:lpstr>
      <vt:lpstr>4-2022基金支出</vt:lpstr>
      <vt:lpstr>5-2022国资平衡</vt:lpstr>
      <vt:lpstr>6-2023公共平衡</vt:lpstr>
      <vt:lpstr>7-2023公共本级支出功能 </vt:lpstr>
      <vt:lpstr>8-2023公共基本和项目 </vt:lpstr>
      <vt:lpstr>9-2023公共本级基本支出</vt:lpstr>
      <vt:lpstr>10-2023基金平衡</vt:lpstr>
      <vt:lpstr>11-2023基金支出</vt:lpstr>
      <vt:lpstr>12-2023国资平衡</vt:lpstr>
      <vt:lpstr>'01-2022公共平衡 '!Print_Area</vt:lpstr>
      <vt:lpstr>'02-2022公共支出功能 '!Print_Area</vt:lpstr>
      <vt:lpstr>'11-2023基金支出'!Print_Area</vt:lpstr>
      <vt:lpstr>'3-2022基金平衡'!Print_Area</vt:lpstr>
      <vt:lpstr>'4-2022基金支出'!Print_Area</vt:lpstr>
      <vt:lpstr>'5-2022国资平衡'!Print_Area</vt:lpstr>
      <vt:lpstr>'6-2023公共平衡'!Print_Area</vt:lpstr>
      <vt:lpstr>'7-2023公共本级支出功能 '!Print_Area</vt:lpstr>
      <vt:lpstr>'8-2023公共基本和项目 '!Print_Area</vt:lpstr>
      <vt:lpstr>'9-2023公共本级基本支出'!Print_Area</vt:lpstr>
      <vt:lpstr>'01-2022公共平衡 '!Print_Titles</vt:lpstr>
      <vt:lpstr>'02-2022公共支出功能 '!Print_Titles</vt:lpstr>
      <vt:lpstr>'11-2023基金支出'!Print_Titles</vt:lpstr>
      <vt:lpstr>'3-2022基金平衡'!Print_Titles</vt:lpstr>
      <vt:lpstr>'4-2022基金支出'!Print_Titles</vt:lpstr>
      <vt:lpstr>'7-2023公共本级支出功能 '!Print_Titles</vt:lpstr>
      <vt:lpstr>'9-2023公共本级基本支出'!Print_Titles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2023-01-18T12:42:22Z</dcterms:modified>
</cp:coreProperties>
</file>