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财政办\Desktop\2025年预算公开\政府预算\"/>
    </mc:Choice>
  </mc:AlternateContent>
  <xr:revisionPtr revIDLastSave="0" documentId="13_ncr:1_{FF69B5AC-93E6-4562-89ED-653DB0ECA78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7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重点专项资金目录!$A$1:$F$14</definedName>
    <definedName name="_xlnm.Print_Titles" localSheetId="0">征求意见稿!$4:$5</definedName>
    <definedName name="_xlnm.Print_Titles" localSheetId="2">重点专项资金目录!$3:$4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F41" i="1"/>
  <c r="D41" i="1" s="1"/>
  <c r="F40" i="1"/>
  <c r="D40" i="1" s="1"/>
  <c r="D39" i="1"/>
  <c r="F38" i="1"/>
  <c r="D38" i="1" s="1"/>
  <c r="D37" i="1"/>
  <c r="D36" i="1"/>
  <c r="D35" i="1"/>
  <c r="D34" i="1"/>
  <c r="D33" i="1"/>
  <c r="D32" i="1"/>
  <c r="F31" i="1"/>
  <c r="D31" i="1"/>
  <c r="F30" i="1"/>
  <c r="D30" i="1" s="1"/>
  <c r="D29" i="1"/>
  <c r="F28" i="1"/>
  <c r="D28" i="1" s="1"/>
  <c r="D27" i="1"/>
  <c r="F26" i="1"/>
  <c r="D26" i="1" s="1"/>
  <c r="D25" i="1"/>
  <c r="D24" i="1"/>
  <c r="F23" i="1"/>
  <c r="D23" i="1"/>
  <c r="F22" i="1"/>
  <c r="D22" i="1" s="1"/>
  <c r="D21" i="1"/>
  <c r="F20" i="1"/>
  <c r="D20" i="1"/>
  <c r="F19" i="1"/>
  <c r="D19" i="1" s="1"/>
  <c r="F18" i="1"/>
  <c r="D18" i="1"/>
  <c r="F17" i="1"/>
  <c r="D17" i="1"/>
  <c r="F16" i="1"/>
  <c r="D16" i="1" s="1"/>
  <c r="D15" i="1"/>
  <c r="D14" i="1"/>
  <c r="D13" i="1"/>
  <c r="F12" i="1"/>
  <c r="D12" i="1" s="1"/>
  <c r="F11" i="1"/>
  <c r="D11" i="1" s="1"/>
  <c r="D10" i="1"/>
  <c r="D9" i="1"/>
  <c r="D8" i="1"/>
  <c r="F7" i="1"/>
  <c r="D7" i="1" s="1"/>
  <c r="E6" i="1"/>
  <c r="F6" i="1" l="1"/>
  <c r="D6" i="1" s="1"/>
</calcChain>
</file>

<file path=xl/sharedStrings.xml><?xml version="1.0" encoding="utf-8"?>
<sst xmlns="http://schemas.openxmlformats.org/spreadsheetml/2006/main" count="280" uniqueCount="170">
  <si>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</si>
  <si>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</si>
  <si>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</si>
  <si>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</si>
  <si>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</si>
  <si>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</si>
  <si>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</si>
  <si>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</si>
  <si>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</si>
  <si>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</si>
  <si>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</si>
  <si>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</si>
  <si>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</si>
  <si>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</si>
  <si>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</si>
  <si>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</si>
  <si>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</si>
  <si>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</si>
  <si>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</si>
  <si>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</si>
  <si>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</si>
  <si>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</si>
  <si>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</si>
  <si>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</si>
  <si>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</si>
  <si>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</si>
  <si>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</si>
  <si>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</si>
  <si>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</si>
  <si>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</si>
  <si>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</si>
  <si>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</si>
  <si>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</si>
  <si>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</si>
  <si>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</si>
  <si>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</si>
  <si>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</si>
  <si>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</si>
  <si>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</si>
  <si>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</si>
  <si>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</si>
  <si>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</si>
  <si>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</si>
  <si>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</si>
  <si>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</si>
  <si>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</si>
  <si>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</si>
  <si>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</si>
  <si>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</si>
  <si>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</si>
  <si>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</si>
  <si>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</si>
  <si>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</si>
  <si>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</si>
  <si>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</si>
  <si>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</si>
  <si>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</si>
  <si>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</si>
  <si>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</si>
  <si>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</si>
  <si>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</si>
  <si>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</si>
  <si>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</si>
  <si>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</si>
  <si>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</si>
  <si>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</si>
  <si>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</si>
  <si>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</si>
  <si>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</si>
  <si>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</si>
  <si>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</si>
  <si>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</si>
  <si>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</si>
  <si>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</si>
  <si>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</si>
  <si>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</si>
  <si>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</si>
  <si>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</si>
  <si>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</si>
  <si>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</si>
  <si>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</si>
  <si>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</si>
  <si>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</si>
  <si>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</si>
  <si>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</si>
  <si>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</si>
  <si>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</si>
  <si>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</si>
  <si>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</si>
  <si>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</si>
  <si>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</si>
  <si>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</si>
  <si>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</si>
  <si>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</si>
  <si>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</si>
  <si>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</si>
  <si>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</si>
  <si>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</si>
  <si>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</si>
  <si>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</si>
  <si>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</si>
  <si>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</si>
  <si>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</si>
  <si>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</si>
  <si>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</si>
  <si>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</si>
  <si>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</si>
  <si>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</si>
  <si>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</si>
  <si>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</si>
  <si>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</si>
  <si>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</si>
  <si>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</si>
  <si>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</si>
  <si>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</si>
  <si>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</si>
  <si>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</si>
  <si>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</si>
  <si>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</si>
  <si>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</si>
  <si>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</si>
  <si>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</si>
  <si>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</si>
  <si>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</si>
  <si>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</si>
  <si>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</si>
  <si>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</si>
  <si>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</si>
  <si>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</si>
  <si>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</si>
  <si>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</si>
  <si>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</si>
  <si>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</si>
  <si>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</si>
  <si>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</si>
  <si>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</si>
  <si>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</si>
  <si>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</si>
  <si>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</si>
  <si>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</si>
  <si>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</si>
  <si>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</si>
  <si>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%</t>
  </si>
  <si>
    <t>否</t>
  </si>
  <si>
    <t>效益指标</t>
  </si>
  <si>
    <t>产出指标</t>
  </si>
  <si>
    <t>数量指标</t>
  </si>
  <si>
    <t>本级资金安排</t>
    <phoneticPr fontId="9" type="noConversion"/>
  </si>
  <si>
    <t>村（社区）干部补贴</t>
    <phoneticPr fontId="9" type="noConversion"/>
  </si>
  <si>
    <t>912-重庆市涪陵区龙潭镇人民政府</t>
  </si>
  <si>
    <t>杨喜莉</t>
  </si>
  <si>
    <t>18290315766</t>
  </si>
  <si>
    <t>发放行政村（社区）干部误工补助，保障村（社区）工作正常开展。</t>
  </si>
  <si>
    <t>＝</t>
  </si>
  <si>
    <t>人</t>
  </si>
  <si>
    <t>是</t>
  </si>
  <si>
    <t>附件三</t>
    <phoneticPr fontId="9" type="noConversion"/>
  </si>
  <si>
    <t>重庆市涪陵区龙潭镇2025年本级重点专项预算绩效</t>
    <phoneticPr fontId="9" type="noConversion"/>
  </si>
  <si>
    <t>2025年预算</t>
    <phoneticPr fontId="9" type="noConversion"/>
  </si>
  <si>
    <t>2025年区级重点专项资金目录</t>
    <phoneticPr fontId="9" type="noConversion"/>
  </si>
  <si>
    <t>2025年项目支出年度绩效目标表</t>
    <phoneticPr fontId="9" type="noConversion"/>
  </si>
  <si>
    <t>质量指标</t>
  </si>
  <si>
    <t>村（社区）干部补贴按期发放准确率</t>
  </si>
  <si>
    <t>每月发放人数</t>
  </si>
  <si>
    <t>社会效益</t>
  </si>
  <si>
    <t>村（社区）干部对补贴政策知晓率</t>
  </si>
  <si>
    <t>≥</t>
  </si>
  <si>
    <t>912008-重庆市涪陵区龙潭镇产业发展服务中心</t>
    <phoneticPr fontId="9" type="noConversion"/>
  </si>
  <si>
    <t>23-经济发展板块/02-产业发展服务中心</t>
    <phoneticPr fontId="9" type="noConversion"/>
  </si>
  <si>
    <t>重庆市涪陵区龙潭镇产业发展服务中心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</si>
</sst>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0"/>
  </numFmts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华文中宋"/>
      <family val="3"/>
      <charset val="134"/>
    </font>
    <font>
      <sz val="18"/>
      <color theme="1"/>
      <name val="等线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方正黑体_GBK"/>
      <family val="4"/>
      <charset val="134"/>
    </font>
    <font>
      <sz val="15"/>
      <color rgb="FF000000"/>
      <name val="方正黑体_GBK"/>
      <family val="4"/>
      <charset val="134"/>
    </font>
    <font>
      <sz val="9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76" fontId="7" fillId="0" borderId="5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7" fillId="0" borderId="19" xfId="0" applyFont="1" applyBorder="1" applyAlignment="1">
      <alignment vertical="center" wrapText="1"/>
    </xf>
    <xf numFmtId="176" fontId="7" fillId="0" borderId="19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10" fillId="0" borderId="5" xfId="0" applyNumberFormat="1" applyFont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0" fontId="11" fillId="0" borderId="0" xfId="2">
      <alignment vertical="center"/>
    </xf>
    <xf numFmtId="0" fontId="12" fillId="0" borderId="0" xfId="2" applyFont="1">
      <alignment vertical="center"/>
    </xf>
    <xf numFmtId="0" fontId="1" fillId="0" borderId="0" xfId="2" applyFont="1">
      <alignment vertical="center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right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right" vertical="center" wrapText="1"/>
    </xf>
    <xf numFmtId="0" fontId="14" fillId="0" borderId="0" xfId="2" applyFont="1" applyAlignment="1">
      <alignment horizontal="right" vertical="center" wrapText="1"/>
    </xf>
    <xf numFmtId="0" fontId="14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177" fontId="14" fillId="0" borderId="1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1" xfId="2" applyNumberFormat="1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" fillId="0" borderId="0" xfId="2" applyFont="1" applyFill="1">
      <alignment vertical="center"/>
    </xf>
    <xf numFmtId="0" fontId="10" fillId="0" borderId="5" xfId="0" applyFont="1" applyFill="1" applyBorder="1" applyAlignment="1">
      <alignment vertical="center" wrapText="1"/>
    </xf>
  </cellXfs>
  <cellStyles count="3">
    <cellStyle name="常规" xfId="0" builtinId="0"/>
    <cellStyle name="常规 2" xfId="1" xr:uid="{00000000-0005-0000-0000-000001000000}"/>
    <cellStyle name="常规 3" xfId="2" xr:uid="{285B1D0B-C468-4C22-AD7E-D9F4656D4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&#37096;&#38376;&#39044;&#31639;/2023&#24180;/7&#20108;&#19978;/2023&#37096;&#38376;&#39044;&#31639;&#65288;&#23450;&#65289;/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74.760000000000005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Zeros="0" topLeftCell="A2" workbookViewId="0">
      <selection activeCell="H16" sqref="H16"/>
    </sheetView>
  </sheetViews>
  <sheetFormatPr defaultColWidth="9" defaultRowHeight="13.5" x14ac:dyDescent="0.15"/>
  <cols>
    <col min="1" max="1" width="6" style="1" customWidth="1"/>
    <col min="2" max="2" width="33.25" style="2" customWidth="1"/>
    <col min="3" max="3" width="15.25" style="2" customWidth="1"/>
    <col min="4" max="6" width="10.75" style="3" customWidth="1"/>
  </cols>
  <sheetData>
    <row r="1" spans="1:12" s="16" customFormat="1" ht="6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9" customHeight="1" x14ac:dyDescent="0.15">
      <c r="A2" s="40" t="s">
        <v>1</v>
      </c>
      <c r="B2" s="41"/>
      <c r="C2" s="41"/>
      <c r="D2" s="42"/>
      <c r="E2" s="42"/>
      <c r="F2" s="43"/>
    </row>
    <row r="3" spans="1:12" ht="21" customHeight="1" x14ac:dyDescent="0.15">
      <c r="F3" s="3" t="s">
        <v>2</v>
      </c>
    </row>
    <row r="4" spans="1:12" s="1" customFormat="1" ht="29.1" customHeight="1" x14ac:dyDescent="0.15">
      <c r="A4" s="48" t="s">
        <v>3</v>
      </c>
      <c r="B4" s="50" t="s">
        <v>4</v>
      </c>
      <c r="C4" s="52" t="s">
        <v>5</v>
      </c>
      <c r="D4" s="44" t="s">
        <v>6</v>
      </c>
      <c r="E4" s="44"/>
      <c r="F4" s="45"/>
      <c r="J4" s="1" t="s">
        <v>7</v>
      </c>
    </row>
    <row r="5" spans="1:12" s="6" customFormat="1" ht="29.1" customHeight="1" x14ac:dyDescent="0.15">
      <c r="A5" s="49"/>
      <c r="B5" s="51"/>
      <c r="C5" s="53"/>
      <c r="D5" s="4" t="s">
        <v>8</v>
      </c>
      <c r="E5" s="4" t="s">
        <v>9</v>
      </c>
      <c r="F5" s="5" t="s">
        <v>10</v>
      </c>
    </row>
    <row r="6" spans="1:12" s="6" customFormat="1" ht="29.1" customHeight="1" x14ac:dyDescent="0.15">
      <c r="A6" s="46" t="s">
        <v>11</v>
      </c>
      <c r="B6" s="47"/>
      <c r="C6" s="7"/>
      <c r="D6" s="4">
        <f>E6+F6</f>
        <v>109958.46799999999</v>
      </c>
      <c r="E6" s="4">
        <f>SUBTOTAL(9,E7:E55)</f>
        <v>58340.468000000001</v>
      </c>
      <c r="F6" s="5">
        <f>SUBTOTAL(9,F7:F55)</f>
        <v>51618</v>
      </c>
    </row>
    <row r="7" spans="1:12" s="16" customFormat="1" ht="35.1" customHeight="1" x14ac:dyDescent="0.15">
      <c r="A7" s="17">
        <v>1</v>
      </c>
      <c r="B7" s="18" t="s">
        <v>12</v>
      </c>
      <c r="C7" s="18" t="s">
        <v>13</v>
      </c>
      <c r="D7" s="19">
        <f>E7+F7</f>
        <v>278</v>
      </c>
      <c r="E7" s="19">
        <v>170</v>
      </c>
      <c r="F7" s="20">
        <f>VLOOKUP(B7,[1]Sheet1!$J$2:$K$155,2,0)</f>
        <v>108</v>
      </c>
      <c r="J7" s="16" t="s">
        <v>14</v>
      </c>
      <c r="K7" s="16" t="s">
        <v>15</v>
      </c>
    </row>
    <row r="8" spans="1:12" ht="20.100000000000001" customHeight="1" x14ac:dyDescent="0.15">
      <c r="A8" s="8">
        <v>2</v>
      </c>
      <c r="B8" s="10" t="s">
        <v>16</v>
      </c>
      <c r="C8" s="10" t="s">
        <v>13</v>
      </c>
      <c r="D8" s="11">
        <f t="shared" ref="D8:D55" si="0">E8+F8</f>
        <v>133.19999999999999</v>
      </c>
      <c r="E8" s="11">
        <v>133.19999999999999</v>
      </c>
      <c r="F8" s="12"/>
      <c r="J8" t="s">
        <v>14</v>
      </c>
      <c r="K8" t="s">
        <v>15</v>
      </c>
    </row>
    <row r="9" spans="1:12" ht="20.100000000000001" customHeight="1" x14ac:dyDescent="0.15">
      <c r="A9" s="8">
        <v>3</v>
      </c>
      <c r="B9" s="10" t="s">
        <v>17</v>
      </c>
      <c r="C9" s="10" t="s">
        <v>13</v>
      </c>
      <c r="D9" s="11">
        <f t="shared" si="0"/>
        <v>162</v>
      </c>
      <c r="E9" s="11">
        <v>162</v>
      </c>
      <c r="F9" s="12"/>
      <c r="J9" t="s">
        <v>14</v>
      </c>
      <c r="K9" t="s">
        <v>15</v>
      </c>
    </row>
    <row r="10" spans="1:12" s="16" customFormat="1" ht="20.100000000000001" customHeight="1" x14ac:dyDescent="0.15">
      <c r="A10" s="17">
        <v>4</v>
      </c>
      <c r="B10" s="18" t="s">
        <v>18</v>
      </c>
      <c r="C10" s="18" t="s">
        <v>19</v>
      </c>
      <c r="D10" s="19">
        <f t="shared" si="0"/>
        <v>545</v>
      </c>
      <c r="E10" s="19">
        <v>545</v>
      </c>
      <c r="F10" s="20"/>
      <c r="J10" s="16" t="s">
        <v>20</v>
      </c>
      <c r="K10" s="16" t="s">
        <v>15</v>
      </c>
    </row>
    <row r="11" spans="1:12" ht="20.100000000000001" customHeight="1" x14ac:dyDescent="0.15">
      <c r="A11" s="8">
        <v>5</v>
      </c>
      <c r="B11" s="10" t="s">
        <v>21</v>
      </c>
      <c r="C11" s="10" t="s">
        <v>19</v>
      </c>
      <c r="D11" s="11">
        <f t="shared" si="0"/>
        <v>295.60000000000002</v>
      </c>
      <c r="E11" s="11">
        <v>189.6</v>
      </c>
      <c r="F11" s="12">
        <f>VLOOKUP(B11,[1]Sheet1!$J$2:$K$155,2,0)</f>
        <v>106</v>
      </c>
      <c r="J11" t="s">
        <v>20</v>
      </c>
      <c r="K11" t="s">
        <v>15</v>
      </c>
    </row>
    <row r="12" spans="1:12" ht="20.100000000000001" customHeight="1" x14ac:dyDescent="0.15">
      <c r="A12" s="8">
        <v>6</v>
      </c>
      <c r="B12" s="10" t="s">
        <v>22</v>
      </c>
      <c r="C12" s="10" t="s">
        <v>23</v>
      </c>
      <c r="D12" s="11">
        <f t="shared" si="0"/>
        <v>149</v>
      </c>
      <c r="E12" s="11">
        <v>110</v>
      </c>
      <c r="F12" s="12">
        <f>VLOOKUP(B12,[1]Sheet1!$J$2:$K$155,2,0)</f>
        <v>39</v>
      </c>
      <c r="J12" t="s">
        <v>24</v>
      </c>
      <c r="K12" t="s">
        <v>15</v>
      </c>
    </row>
    <row r="13" spans="1:12" ht="20.100000000000001" customHeight="1" x14ac:dyDescent="0.15">
      <c r="A13" s="8">
        <v>7</v>
      </c>
      <c r="B13" s="10" t="s">
        <v>25</v>
      </c>
      <c r="C13" s="10" t="s">
        <v>26</v>
      </c>
      <c r="D13" s="11">
        <f t="shared" si="0"/>
        <v>388</v>
      </c>
      <c r="E13" s="11">
        <v>388</v>
      </c>
      <c r="F13" s="12"/>
      <c r="J13" t="s">
        <v>27</v>
      </c>
      <c r="K13" t="s">
        <v>15</v>
      </c>
    </row>
    <row r="14" spans="1:12" s="16" customFormat="1" ht="20.100000000000001" customHeight="1" x14ac:dyDescent="0.15">
      <c r="A14" s="17">
        <v>8</v>
      </c>
      <c r="B14" s="18" t="s">
        <v>28</v>
      </c>
      <c r="C14" s="18" t="s">
        <v>29</v>
      </c>
      <c r="D14" s="19">
        <f t="shared" si="0"/>
        <v>100</v>
      </c>
      <c r="E14" s="19">
        <v>100</v>
      </c>
      <c r="F14" s="20"/>
      <c r="J14" s="16" t="s">
        <v>30</v>
      </c>
      <c r="K14" s="16" t="s">
        <v>15</v>
      </c>
    </row>
    <row r="15" spans="1:12" ht="20.100000000000001" customHeight="1" x14ac:dyDescent="0.15">
      <c r="A15" s="8">
        <v>9</v>
      </c>
      <c r="B15" s="10" t="s">
        <v>31</v>
      </c>
      <c r="C15" s="10" t="s">
        <v>32</v>
      </c>
      <c r="D15" s="11">
        <f t="shared" si="0"/>
        <v>360</v>
      </c>
      <c r="E15" s="11">
        <v>360</v>
      </c>
      <c r="F15" s="12"/>
      <c r="J15" t="s">
        <v>33</v>
      </c>
      <c r="K15" t="s">
        <v>15</v>
      </c>
    </row>
    <row r="16" spans="1:12" ht="20.100000000000001" customHeight="1" x14ac:dyDescent="0.15">
      <c r="A16" s="8">
        <v>10</v>
      </c>
      <c r="B16" s="10" t="s">
        <v>34</v>
      </c>
      <c r="C16" s="10" t="s">
        <v>35</v>
      </c>
      <c r="D16" s="11">
        <f t="shared" si="0"/>
        <v>1314</v>
      </c>
      <c r="E16" s="11">
        <v>540</v>
      </c>
      <c r="F16" s="12">
        <f>VLOOKUP(B16,[1]Sheet1!$J$2:$K$155,2,0)</f>
        <v>774</v>
      </c>
      <c r="J16" t="s">
        <v>36</v>
      </c>
      <c r="K16" t="s">
        <v>37</v>
      </c>
    </row>
    <row r="17" spans="1:11" s="16" customFormat="1" ht="20.100000000000001" customHeight="1" x14ac:dyDescent="0.15">
      <c r="A17" s="17">
        <v>11</v>
      </c>
      <c r="B17" s="18" t="s">
        <v>38</v>
      </c>
      <c r="C17" s="18" t="s">
        <v>35</v>
      </c>
      <c r="D17" s="19">
        <f t="shared" si="0"/>
        <v>13662</v>
      </c>
      <c r="E17" s="19">
        <v>0</v>
      </c>
      <c r="F17" s="20">
        <f>VLOOKUP(B17,[1]Sheet1!$J$2:$K$155,2,0)</f>
        <v>13662</v>
      </c>
      <c r="J17" s="16" t="s">
        <v>36</v>
      </c>
      <c r="K17" s="16" t="s">
        <v>37</v>
      </c>
    </row>
    <row r="18" spans="1:11" ht="20.100000000000001" customHeight="1" x14ac:dyDescent="0.15">
      <c r="A18" s="8">
        <v>12</v>
      </c>
      <c r="B18" s="10" t="s">
        <v>39</v>
      </c>
      <c r="C18" s="10" t="s">
        <v>35</v>
      </c>
      <c r="D18" s="11">
        <f t="shared" si="0"/>
        <v>2509</v>
      </c>
      <c r="E18" s="11">
        <v>1293</v>
      </c>
      <c r="F18" s="12">
        <f>VLOOKUP(B18,[1]Sheet1!$J$2:$K$155,2,0)</f>
        <v>1216</v>
      </c>
      <c r="J18" t="s">
        <v>36</v>
      </c>
      <c r="K18" t="s">
        <v>37</v>
      </c>
    </row>
    <row r="19" spans="1:11" ht="20.100000000000001" customHeight="1" x14ac:dyDescent="0.15">
      <c r="A19" s="8">
        <v>13</v>
      </c>
      <c r="B19" s="10" t="s">
        <v>40</v>
      </c>
      <c r="C19" s="10" t="s">
        <v>35</v>
      </c>
      <c r="D19" s="11">
        <f t="shared" si="0"/>
        <v>7858</v>
      </c>
      <c r="E19" s="11">
        <v>1811</v>
      </c>
      <c r="F19" s="12">
        <f>VLOOKUP(B19,[1]Sheet1!$J$2:$K$155,2,0)</f>
        <v>6047</v>
      </c>
      <c r="J19" t="s">
        <v>36</v>
      </c>
      <c r="K19" t="s">
        <v>37</v>
      </c>
    </row>
    <row r="20" spans="1:11" ht="20.100000000000001" customHeight="1" x14ac:dyDescent="0.15">
      <c r="A20" s="8">
        <v>14</v>
      </c>
      <c r="B20" s="10" t="s">
        <v>41</v>
      </c>
      <c r="C20" s="10" t="s">
        <v>35</v>
      </c>
      <c r="D20" s="11">
        <f t="shared" si="0"/>
        <v>5138.8999999999996</v>
      </c>
      <c r="E20" s="11">
        <v>2700.9</v>
      </c>
      <c r="F20" s="12">
        <f>VLOOKUP(B20,[1]Sheet1!$J$2:$K$155,2,0)</f>
        <v>2438</v>
      </c>
      <c r="J20" t="s">
        <v>36</v>
      </c>
      <c r="K20" t="s">
        <v>37</v>
      </c>
    </row>
    <row r="21" spans="1:11" ht="20.100000000000001" customHeight="1" x14ac:dyDescent="0.15">
      <c r="A21" s="8">
        <v>15</v>
      </c>
      <c r="B21" s="10" t="s">
        <v>42</v>
      </c>
      <c r="C21" s="10" t="s">
        <v>35</v>
      </c>
      <c r="D21" s="11">
        <f t="shared" si="0"/>
        <v>400</v>
      </c>
      <c r="E21" s="11">
        <v>400</v>
      </c>
      <c r="F21" s="12"/>
      <c r="J21" t="s">
        <v>36</v>
      </c>
      <c r="K21" t="s">
        <v>37</v>
      </c>
    </row>
    <row r="22" spans="1:11" ht="20.100000000000001" customHeight="1" x14ac:dyDescent="0.15">
      <c r="A22" s="8">
        <v>16</v>
      </c>
      <c r="B22" s="10" t="s">
        <v>43</v>
      </c>
      <c r="C22" s="10" t="s">
        <v>35</v>
      </c>
      <c r="D22" s="11">
        <f t="shared" si="0"/>
        <v>628</v>
      </c>
      <c r="E22" s="11">
        <v>212</v>
      </c>
      <c r="F22" s="12">
        <f>VLOOKUP(B22,[1]Sheet1!$J$2:$K$155,2,0)</f>
        <v>416</v>
      </c>
      <c r="J22" t="s">
        <v>36</v>
      </c>
      <c r="K22" t="s">
        <v>37</v>
      </c>
    </row>
    <row r="23" spans="1:11" ht="20.100000000000001" customHeight="1" x14ac:dyDescent="0.15">
      <c r="A23" s="8">
        <v>17</v>
      </c>
      <c r="B23" s="10" t="s">
        <v>44</v>
      </c>
      <c r="C23" s="10" t="s">
        <v>35</v>
      </c>
      <c r="D23" s="11">
        <f t="shared" si="0"/>
        <v>2132</v>
      </c>
      <c r="E23" s="11">
        <v>90</v>
      </c>
      <c r="F23" s="12">
        <f>VLOOKUP(B23,[1]Sheet1!$J$2:$K$155,2,0)</f>
        <v>2042</v>
      </c>
      <c r="J23" t="s">
        <v>36</v>
      </c>
      <c r="K23" t="s">
        <v>37</v>
      </c>
    </row>
    <row r="24" spans="1:11" ht="20.100000000000001" customHeight="1" x14ac:dyDescent="0.15">
      <c r="A24" s="8">
        <v>18</v>
      </c>
      <c r="B24" s="10" t="s">
        <v>45</v>
      </c>
      <c r="C24" s="10" t="s">
        <v>46</v>
      </c>
      <c r="D24" s="11">
        <f t="shared" si="0"/>
        <v>213.5</v>
      </c>
      <c r="E24" s="11">
        <v>213.5</v>
      </c>
      <c r="F24" s="12"/>
      <c r="J24" t="s">
        <v>47</v>
      </c>
      <c r="K24" t="s">
        <v>37</v>
      </c>
    </row>
    <row r="25" spans="1:11" ht="20.100000000000001" customHeight="1" x14ac:dyDescent="0.15">
      <c r="A25" s="8">
        <v>19</v>
      </c>
      <c r="B25" s="10" t="s">
        <v>48</v>
      </c>
      <c r="C25" s="10" t="s">
        <v>46</v>
      </c>
      <c r="D25" s="11">
        <f t="shared" si="0"/>
        <v>225</v>
      </c>
      <c r="E25" s="11">
        <v>225</v>
      </c>
      <c r="F25" s="12"/>
      <c r="J25" t="s">
        <v>47</v>
      </c>
      <c r="K25" t="s">
        <v>37</v>
      </c>
    </row>
    <row r="26" spans="1:11" ht="35.1" customHeight="1" x14ac:dyDescent="0.15">
      <c r="A26" s="8">
        <v>20</v>
      </c>
      <c r="B26" s="10" t="s">
        <v>49</v>
      </c>
      <c r="C26" s="10" t="s">
        <v>50</v>
      </c>
      <c r="D26" s="11">
        <f t="shared" si="0"/>
        <v>681</v>
      </c>
      <c r="E26" s="11">
        <v>500</v>
      </c>
      <c r="F26" s="12">
        <f>VLOOKUP(B26,[1]Sheet1!$J$2:$K$155,2,0)</f>
        <v>181</v>
      </c>
      <c r="J26" t="s">
        <v>51</v>
      </c>
      <c r="K26" t="s">
        <v>52</v>
      </c>
    </row>
    <row r="27" spans="1:11" ht="20.100000000000001" customHeight="1" x14ac:dyDescent="0.15">
      <c r="A27" s="8">
        <v>21</v>
      </c>
      <c r="B27" s="10" t="s">
        <v>53</v>
      </c>
      <c r="C27" s="10" t="s">
        <v>50</v>
      </c>
      <c r="D27" s="11">
        <f t="shared" si="0"/>
        <v>1800</v>
      </c>
      <c r="E27" s="11">
        <v>1800</v>
      </c>
      <c r="F27" s="12"/>
      <c r="J27" t="s">
        <v>51</v>
      </c>
      <c r="K27" t="s">
        <v>52</v>
      </c>
    </row>
    <row r="28" spans="1:11" ht="20.100000000000001" customHeight="1" x14ac:dyDescent="0.15">
      <c r="A28" s="8">
        <v>22</v>
      </c>
      <c r="B28" s="10" t="s">
        <v>54</v>
      </c>
      <c r="C28" s="10" t="s">
        <v>50</v>
      </c>
      <c r="D28" s="11">
        <f t="shared" si="0"/>
        <v>5187</v>
      </c>
      <c r="E28" s="11">
        <v>2922</v>
      </c>
      <c r="F28" s="12">
        <f>VLOOKUP(B28,[1]Sheet1!$J$2:$K$155,2,0)</f>
        <v>2265</v>
      </c>
      <c r="J28" t="s">
        <v>51</v>
      </c>
      <c r="K28" t="s">
        <v>52</v>
      </c>
    </row>
    <row r="29" spans="1:11" ht="20.100000000000001" customHeight="1" x14ac:dyDescent="0.15">
      <c r="A29" s="8">
        <v>23</v>
      </c>
      <c r="B29" s="10" t="s">
        <v>55</v>
      </c>
      <c r="C29" s="10" t="s">
        <v>50</v>
      </c>
      <c r="D29" s="11">
        <f t="shared" si="0"/>
        <v>600</v>
      </c>
      <c r="E29" s="11">
        <v>600</v>
      </c>
      <c r="F29" s="12"/>
      <c r="J29" t="s">
        <v>51</v>
      </c>
      <c r="K29" t="s">
        <v>52</v>
      </c>
    </row>
    <row r="30" spans="1:11" ht="20.100000000000001" customHeight="1" x14ac:dyDescent="0.15">
      <c r="A30" s="8">
        <v>24</v>
      </c>
      <c r="B30" s="10" t="s">
        <v>56</v>
      </c>
      <c r="C30" s="10" t="s">
        <v>50</v>
      </c>
      <c r="D30" s="11">
        <f t="shared" si="0"/>
        <v>6295</v>
      </c>
      <c r="E30" s="11">
        <v>1550</v>
      </c>
      <c r="F30" s="12">
        <f>VLOOKUP(B30,[1]Sheet1!$J$2:$K$155,2,0)</f>
        <v>4745</v>
      </c>
      <c r="J30" t="s">
        <v>57</v>
      </c>
      <c r="K30" t="s">
        <v>52</v>
      </c>
    </row>
    <row r="31" spans="1:11" ht="20.100000000000001" customHeight="1" x14ac:dyDescent="0.15">
      <c r="A31" s="8">
        <v>25</v>
      </c>
      <c r="B31" s="10" t="s">
        <v>58</v>
      </c>
      <c r="C31" s="10" t="s">
        <v>50</v>
      </c>
      <c r="D31" s="11">
        <f t="shared" si="0"/>
        <v>11714</v>
      </c>
      <c r="E31" s="11">
        <v>2400</v>
      </c>
      <c r="F31" s="12">
        <f>VLOOKUP(B31,[1]Sheet1!$J$2:$K$155,2,0)</f>
        <v>9314</v>
      </c>
      <c r="J31" t="s">
        <v>57</v>
      </c>
      <c r="K31" t="s">
        <v>52</v>
      </c>
    </row>
    <row r="32" spans="1:11" ht="20.100000000000001" customHeight="1" x14ac:dyDescent="0.15">
      <c r="A32" s="8">
        <v>26</v>
      </c>
      <c r="B32" s="10" t="s">
        <v>59</v>
      </c>
      <c r="C32" s="10" t="s">
        <v>60</v>
      </c>
      <c r="D32" s="11">
        <f t="shared" si="0"/>
        <v>129.99799999999999</v>
      </c>
      <c r="E32" s="11">
        <v>129.99799999999999</v>
      </c>
      <c r="F32" s="12"/>
      <c r="J32" t="s">
        <v>61</v>
      </c>
      <c r="K32" t="s">
        <v>52</v>
      </c>
    </row>
    <row r="33" spans="1:11" ht="20.100000000000001" customHeight="1" x14ac:dyDescent="0.15">
      <c r="A33" s="8">
        <v>27</v>
      </c>
      <c r="B33" s="10" t="s">
        <v>62</v>
      </c>
      <c r="C33" s="10" t="s">
        <v>63</v>
      </c>
      <c r="D33" s="11">
        <f t="shared" si="0"/>
        <v>1352</v>
      </c>
      <c r="E33" s="11">
        <v>1352</v>
      </c>
      <c r="F33" s="12"/>
      <c r="J33" t="s">
        <v>64</v>
      </c>
      <c r="K33" t="s">
        <v>52</v>
      </c>
    </row>
    <row r="34" spans="1:11" ht="20.100000000000001" customHeight="1" x14ac:dyDescent="0.15">
      <c r="A34" s="8">
        <v>28</v>
      </c>
      <c r="B34" s="10" t="s">
        <v>65</v>
      </c>
      <c r="C34" s="10" t="s">
        <v>63</v>
      </c>
      <c r="D34" s="11">
        <f t="shared" si="0"/>
        <v>1000</v>
      </c>
      <c r="E34" s="11">
        <v>1000</v>
      </c>
      <c r="F34" s="12"/>
      <c r="J34" t="s">
        <v>64</v>
      </c>
      <c r="K34" t="s">
        <v>52</v>
      </c>
    </row>
    <row r="35" spans="1:11" ht="20.100000000000001" customHeight="1" x14ac:dyDescent="0.15">
      <c r="A35" s="8">
        <v>29</v>
      </c>
      <c r="B35" s="10" t="s">
        <v>66</v>
      </c>
      <c r="C35" s="10" t="s">
        <v>63</v>
      </c>
      <c r="D35" s="11">
        <f t="shared" si="0"/>
        <v>270</v>
      </c>
      <c r="E35" s="11">
        <v>270</v>
      </c>
      <c r="F35" s="12"/>
      <c r="J35" t="s">
        <v>64</v>
      </c>
      <c r="K35" t="s">
        <v>52</v>
      </c>
    </row>
    <row r="36" spans="1:11" ht="20.100000000000001" customHeight="1" x14ac:dyDescent="0.15">
      <c r="A36" s="8">
        <v>30</v>
      </c>
      <c r="B36" s="10" t="s">
        <v>67</v>
      </c>
      <c r="C36" s="10" t="s">
        <v>63</v>
      </c>
      <c r="D36" s="11">
        <f t="shared" si="0"/>
        <v>2963</v>
      </c>
      <c r="E36" s="11">
        <v>2963</v>
      </c>
      <c r="F36" s="12"/>
      <c r="J36" t="s">
        <v>64</v>
      </c>
      <c r="K36" t="s">
        <v>52</v>
      </c>
    </row>
    <row r="37" spans="1:11" s="16" customFormat="1" ht="35.1" customHeight="1" x14ac:dyDescent="0.15">
      <c r="A37" s="17">
        <v>31</v>
      </c>
      <c r="B37" s="18" t="s">
        <v>68</v>
      </c>
      <c r="C37" s="18" t="s">
        <v>63</v>
      </c>
      <c r="D37" s="19">
        <f t="shared" si="0"/>
        <v>200</v>
      </c>
      <c r="E37" s="19">
        <v>200</v>
      </c>
      <c r="F37" s="20"/>
      <c r="J37" s="16" t="s">
        <v>69</v>
      </c>
      <c r="K37" s="16" t="s">
        <v>52</v>
      </c>
    </row>
    <row r="38" spans="1:11" s="16" customFormat="1" ht="35.1" customHeight="1" x14ac:dyDescent="0.15">
      <c r="A38" s="17">
        <v>32</v>
      </c>
      <c r="B38" s="18" t="s">
        <v>70</v>
      </c>
      <c r="C38" s="18" t="s">
        <v>71</v>
      </c>
      <c r="D38" s="19">
        <f t="shared" si="0"/>
        <v>1946</v>
      </c>
      <c r="E38" s="19">
        <v>1200</v>
      </c>
      <c r="F38" s="20">
        <f>VLOOKUP(B38,[1]Sheet1!$J$2:$K$155,2,0)</f>
        <v>746</v>
      </c>
      <c r="J38" s="16" t="s">
        <v>72</v>
      </c>
      <c r="K38" s="16" t="s">
        <v>52</v>
      </c>
    </row>
    <row r="39" spans="1:11" ht="35.1" customHeight="1" x14ac:dyDescent="0.15">
      <c r="A39" s="8">
        <v>33</v>
      </c>
      <c r="B39" s="10" t="s">
        <v>73</v>
      </c>
      <c r="C39" s="10" t="s">
        <v>71</v>
      </c>
      <c r="D39" s="11">
        <f t="shared" si="0"/>
        <v>2000</v>
      </c>
      <c r="E39" s="11">
        <v>2000</v>
      </c>
      <c r="F39" s="12"/>
      <c r="J39" t="s">
        <v>72</v>
      </c>
      <c r="K39" t="s">
        <v>52</v>
      </c>
    </row>
    <row r="40" spans="1:11" ht="20.100000000000001" customHeight="1" x14ac:dyDescent="0.15">
      <c r="A40" s="8">
        <v>34</v>
      </c>
      <c r="B40" s="10" t="s">
        <v>74</v>
      </c>
      <c r="C40" s="10" t="s">
        <v>75</v>
      </c>
      <c r="D40" s="11">
        <f t="shared" si="0"/>
        <v>5070</v>
      </c>
      <c r="E40" s="11">
        <v>2100</v>
      </c>
      <c r="F40" s="12">
        <f>VLOOKUP(B40,[1]Sheet1!$J$2:$K$155,2,0)</f>
        <v>2970</v>
      </c>
      <c r="J40" t="s">
        <v>76</v>
      </c>
      <c r="K40" t="s">
        <v>52</v>
      </c>
    </row>
    <row r="41" spans="1:11" ht="20.100000000000001" customHeight="1" x14ac:dyDescent="0.15">
      <c r="A41" s="8">
        <v>35</v>
      </c>
      <c r="B41" s="10" t="s">
        <v>77</v>
      </c>
      <c r="C41" s="10" t="s">
        <v>75</v>
      </c>
      <c r="D41" s="11">
        <f t="shared" si="0"/>
        <v>5549</v>
      </c>
      <c r="E41" s="11">
        <v>1000</v>
      </c>
      <c r="F41" s="12">
        <f>VLOOKUP(B41,[1]Sheet1!$J$2:$K$155,2,0)</f>
        <v>4549</v>
      </c>
      <c r="J41" t="s">
        <v>76</v>
      </c>
      <c r="K41" t="s">
        <v>52</v>
      </c>
    </row>
    <row r="42" spans="1:11" ht="20.100000000000001" customHeight="1" x14ac:dyDescent="0.15">
      <c r="A42" s="8">
        <v>36</v>
      </c>
      <c r="B42" s="10" t="s">
        <v>78</v>
      </c>
      <c r="C42" s="10" t="s">
        <v>79</v>
      </c>
      <c r="D42" s="11">
        <f t="shared" si="0"/>
        <v>3500</v>
      </c>
      <c r="E42" s="11">
        <v>3500</v>
      </c>
      <c r="F42" s="12"/>
      <c r="J42" t="s">
        <v>80</v>
      </c>
      <c r="K42" t="s">
        <v>81</v>
      </c>
    </row>
    <row r="43" spans="1:11" s="16" customFormat="1" ht="20.100000000000001" customHeight="1" x14ac:dyDescent="0.15">
      <c r="A43" s="17">
        <v>37</v>
      </c>
      <c r="B43" s="18" t="s">
        <v>82</v>
      </c>
      <c r="C43" s="18" t="s">
        <v>83</v>
      </c>
      <c r="D43" s="19">
        <f t="shared" si="0"/>
        <v>774</v>
      </c>
      <c r="E43" s="19">
        <v>774</v>
      </c>
      <c r="F43" s="20"/>
      <c r="J43" s="16" t="s">
        <v>84</v>
      </c>
      <c r="K43" s="16" t="s">
        <v>81</v>
      </c>
    </row>
    <row r="44" spans="1:11" s="16" customFormat="1" ht="20.100000000000001" customHeight="1" x14ac:dyDescent="0.15">
      <c r="A44" s="17">
        <v>38</v>
      </c>
      <c r="B44" s="18" t="s">
        <v>85</v>
      </c>
      <c r="C44" s="18" t="s">
        <v>86</v>
      </c>
      <c r="D44" s="19">
        <f t="shared" si="0"/>
        <v>443</v>
      </c>
      <c r="E44" s="19">
        <v>443</v>
      </c>
      <c r="F44" s="20"/>
      <c r="J44" s="16" t="s">
        <v>87</v>
      </c>
      <c r="K44" s="16" t="s">
        <v>81</v>
      </c>
    </row>
    <row r="45" spans="1:11" s="16" customFormat="1" ht="20.100000000000001" customHeight="1" x14ac:dyDescent="0.15">
      <c r="A45" s="17">
        <v>39</v>
      </c>
      <c r="B45" s="18" t="s">
        <v>88</v>
      </c>
      <c r="C45" s="18" t="s">
        <v>89</v>
      </c>
      <c r="D45" s="19">
        <f t="shared" si="0"/>
        <v>150</v>
      </c>
      <c r="E45" s="19">
        <v>150</v>
      </c>
      <c r="F45" s="20"/>
      <c r="J45" s="16" t="s">
        <v>90</v>
      </c>
      <c r="K45" s="16" t="s">
        <v>81</v>
      </c>
    </row>
    <row r="46" spans="1:11" ht="20.100000000000001" customHeight="1" x14ac:dyDescent="0.15">
      <c r="A46" s="8">
        <v>40</v>
      </c>
      <c r="B46" s="10" t="s">
        <v>91</v>
      </c>
      <c r="C46" s="10" t="s">
        <v>92</v>
      </c>
      <c r="D46" s="11">
        <f t="shared" si="0"/>
        <v>1164.45</v>
      </c>
      <c r="E46" s="11">
        <v>1164.45</v>
      </c>
      <c r="F46" s="12"/>
      <c r="J46" t="s">
        <v>93</v>
      </c>
      <c r="K46" t="s">
        <v>94</v>
      </c>
    </row>
    <row r="47" spans="1:11" s="16" customFormat="1" ht="20.100000000000001" customHeight="1" x14ac:dyDescent="0.15">
      <c r="A47" s="17">
        <v>41</v>
      </c>
      <c r="B47" s="18" t="s">
        <v>95</v>
      </c>
      <c r="C47" s="18" t="s">
        <v>92</v>
      </c>
      <c r="D47" s="19">
        <f t="shared" si="0"/>
        <v>1500</v>
      </c>
      <c r="E47" s="19">
        <v>1500</v>
      </c>
      <c r="F47" s="20"/>
      <c r="J47" s="16" t="s">
        <v>93</v>
      </c>
      <c r="K47" s="16" t="s">
        <v>94</v>
      </c>
    </row>
    <row r="48" spans="1:11" s="16" customFormat="1" ht="20.100000000000001" customHeight="1" x14ac:dyDescent="0.15">
      <c r="A48" s="17">
        <v>42</v>
      </c>
      <c r="B48" s="18" t="s">
        <v>96</v>
      </c>
      <c r="C48" s="18" t="s">
        <v>97</v>
      </c>
      <c r="D48" s="19">
        <f t="shared" si="0"/>
        <v>140</v>
      </c>
      <c r="E48" s="19">
        <v>140</v>
      </c>
      <c r="F48" s="20"/>
      <c r="J48" s="16" t="s">
        <v>98</v>
      </c>
      <c r="K48" s="16" t="s">
        <v>94</v>
      </c>
    </row>
    <row r="49" spans="1:11" ht="20.100000000000001" customHeight="1" x14ac:dyDescent="0.15">
      <c r="A49" s="8">
        <v>43</v>
      </c>
      <c r="B49" s="10" t="s">
        <v>99</v>
      </c>
      <c r="C49" s="10" t="s">
        <v>100</v>
      </c>
      <c r="D49" s="11">
        <f t="shared" si="0"/>
        <v>1200</v>
      </c>
      <c r="E49" s="11">
        <v>1200</v>
      </c>
      <c r="F49" s="12"/>
      <c r="J49" t="s">
        <v>101</v>
      </c>
      <c r="K49" t="s">
        <v>94</v>
      </c>
    </row>
    <row r="50" spans="1:11" ht="20.100000000000001" customHeight="1" x14ac:dyDescent="0.15">
      <c r="A50" s="8">
        <v>44</v>
      </c>
      <c r="B50" s="10" t="s">
        <v>102</v>
      </c>
      <c r="C50" s="10" t="s">
        <v>100</v>
      </c>
      <c r="D50" s="11">
        <f t="shared" si="0"/>
        <v>500</v>
      </c>
      <c r="E50" s="11">
        <v>500</v>
      </c>
      <c r="F50" s="12"/>
      <c r="J50" t="s">
        <v>101</v>
      </c>
      <c r="K50" t="s">
        <v>94</v>
      </c>
    </row>
    <row r="51" spans="1:11" ht="20.100000000000001" customHeight="1" x14ac:dyDescent="0.15">
      <c r="A51" s="8">
        <v>45</v>
      </c>
      <c r="B51" s="10" t="s">
        <v>103</v>
      </c>
      <c r="C51" s="10" t="s">
        <v>100</v>
      </c>
      <c r="D51" s="11">
        <f t="shared" si="0"/>
        <v>4519.9399999999996</v>
      </c>
      <c r="E51" s="11">
        <v>4519.9399999999996</v>
      </c>
      <c r="F51" s="12"/>
      <c r="J51" t="s">
        <v>104</v>
      </c>
      <c r="K51" t="s">
        <v>94</v>
      </c>
    </row>
    <row r="52" spans="1:11" ht="35.1" customHeight="1" x14ac:dyDescent="0.15">
      <c r="A52" s="8">
        <v>46</v>
      </c>
      <c r="B52" s="10" t="s">
        <v>105</v>
      </c>
      <c r="C52" s="10" t="s">
        <v>106</v>
      </c>
      <c r="D52" s="11">
        <f t="shared" si="0"/>
        <v>2761</v>
      </c>
      <c r="E52" s="11">
        <v>2761</v>
      </c>
      <c r="F52" s="12"/>
      <c r="J52" t="s">
        <v>107</v>
      </c>
      <c r="K52" t="s">
        <v>94</v>
      </c>
    </row>
    <row r="53" spans="1:11" ht="20.100000000000001" customHeight="1" x14ac:dyDescent="0.15">
      <c r="A53" s="8">
        <v>47</v>
      </c>
      <c r="B53" s="10" t="s">
        <v>108</v>
      </c>
      <c r="C53" s="10" t="s">
        <v>109</v>
      </c>
      <c r="D53" s="11">
        <f t="shared" si="0"/>
        <v>2500</v>
      </c>
      <c r="E53" s="11">
        <v>2500</v>
      </c>
      <c r="F53" s="12"/>
      <c r="J53" t="s">
        <v>110</v>
      </c>
      <c r="K53" t="s">
        <v>111</v>
      </c>
    </row>
    <row r="54" spans="1:11" ht="20.100000000000001" customHeight="1" x14ac:dyDescent="0.15">
      <c r="A54" s="8">
        <v>48</v>
      </c>
      <c r="B54" s="10" t="s">
        <v>112</v>
      </c>
      <c r="C54" s="10" t="s">
        <v>113</v>
      </c>
      <c r="D54" s="11">
        <f t="shared" si="0"/>
        <v>1351</v>
      </c>
      <c r="E54" s="11">
        <v>1351</v>
      </c>
      <c r="F54" s="12"/>
      <c r="J54" t="s">
        <v>114</v>
      </c>
      <c r="K54" t="s">
        <v>111</v>
      </c>
    </row>
    <row r="55" spans="1:11" s="16" customFormat="1" ht="20.100000000000001" customHeight="1" x14ac:dyDescent="0.15">
      <c r="A55" s="17">
        <v>49</v>
      </c>
      <c r="B55" s="21" t="s">
        <v>115</v>
      </c>
      <c r="C55" s="21" t="s">
        <v>113</v>
      </c>
      <c r="D55" s="22">
        <f t="shared" si="0"/>
        <v>6206.88</v>
      </c>
      <c r="E55" s="22">
        <v>6206.88</v>
      </c>
      <c r="F55" s="23"/>
      <c r="J55" s="16" t="s">
        <v>114</v>
      </c>
      <c r="K55" s="16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honeticPr fontId="9" type="noConversion"/>
  <printOptions horizontalCentered="1"/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abSelected="1" workbookViewId="0">
      <selection activeCell="A6" sqref="A6"/>
    </sheetView>
  </sheetViews>
  <sheetFormatPr defaultColWidth="9" defaultRowHeight="13.5" x14ac:dyDescent="0.15"/>
  <cols>
    <col min="1" max="1" width="93.75" customWidth="1"/>
  </cols>
  <sheetData>
    <row r="1" spans="1:1" ht="37.5" customHeight="1" x14ac:dyDescent="0.15">
      <c r="A1" s="13" t="s">
        <v>156</v>
      </c>
    </row>
    <row r="4" spans="1:1" ht="102" customHeight="1" x14ac:dyDescent="0.15"/>
    <row r="6" spans="1:1" ht="51.75" customHeight="1" x14ac:dyDescent="0.15">
      <c r="A6" s="14" t="s">
        <v>157</v>
      </c>
    </row>
    <row r="22" spans="1:1" ht="23.25" x14ac:dyDescent="0.15">
      <c r="A22" s="15">
        <v>45658</v>
      </c>
    </row>
  </sheetData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C12" sqref="C12"/>
    </sheetView>
  </sheetViews>
  <sheetFormatPr defaultColWidth="9" defaultRowHeight="13.5" x14ac:dyDescent="0.15"/>
  <cols>
    <col min="1" max="1" width="5.625" customWidth="1"/>
    <col min="2" max="3" width="25.625" customWidth="1"/>
    <col min="4" max="6" width="10.625" customWidth="1"/>
  </cols>
  <sheetData>
    <row r="1" spans="1:9" ht="24" x14ac:dyDescent="0.15">
      <c r="A1" s="40" t="s">
        <v>159</v>
      </c>
      <c r="B1" s="40"/>
      <c r="C1" s="41"/>
      <c r="D1" s="42"/>
      <c r="E1" s="42"/>
      <c r="F1" s="43"/>
    </row>
    <row r="2" spans="1:9" x14ac:dyDescent="0.15">
      <c r="A2" s="1"/>
      <c r="C2" s="2"/>
      <c r="D2" s="3"/>
      <c r="E2" s="3"/>
      <c r="F2" s="3" t="s">
        <v>2</v>
      </c>
    </row>
    <row r="3" spans="1:9" ht="24" customHeight="1" x14ac:dyDescent="0.15">
      <c r="A3" s="56" t="s">
        <v>3</v>
      </c>
      <c r="B3" s="56" t="s">
        <v>4</v>
      </c>
      <c r="C3" s="55" t="s">
        <v>5</v>
      </c>
      <c r="D3" s="54" t="s">
        <v>158</v>
      </c>
      <c r="E3" s="54"/>
      <c r="F3" s="54"/>
      <c r="G3" s="1"/>
      <c r="H3" s="1"/>
      <c r="I3" s="1"/>
    </row>
    <row r="4" spans="1:9" ht="27" x14ac:dyDescent="0.15">
      <c r="A4" s="56"/>
      <c r="B4" s="56"/>
      <c r="C4" s="55"/>
      <c r="D4" s="4" t="s">
        <v>8</v>
      </c>
      <c r="E4" s="4" t="s">
        <v>147</v>
      </c>
      <c r="F4" s="4" t="s">
        <v>10</v>
      </c>
      <c r="G4" s="6"/>
      <c r="H4" s="6"/>
      <c r="I4" s="6"/>
    </row>
    <row r="5" spans="1:9" ht="24.95" customHeight="1" x14ac:dyDescent="0.15">
      <c r="A5" s="55" t="s">
        <v>11</v>
      </c>
      <c r="B5" s="55"/>
      <c r="C5" s="25"/>
      <c r="D5" s="27">
        <v>590</v>
      </c>
      <c r="E5" s="27"/>
      <c r="F5" s="27">
        <v>590</v>
      </c>
      <c r="G5" s="6"/>
      <c r="H5" s="6"/>
      <c r="I5" s="6"/>
    </row>
    <row r="6" spans="1:9" ht="27" x14ac:dyDescent="0.15">
      <c r="A6" s="26">
        <v>1</v>
      </c>
      <c r="B6" s="24" t="s">
        <v>148</v>
      </c>
      <c r="C6" s="71" t="s">
        <v>169</v>
      </c>
      <c r="D6" s="28">
        <v>590</v>
      </c>
      <c r="E6" s="28"/>
      <c r="F6" s="28">
        <v>590</v>
      </c>
    </row>
    <row r="7" spans="1:9" ht="24.95" customHeight="1" x14ac:dyDescent="0.15">
      <c r="A7" s="26"/>
      <c r="B7" s="9"/>
      <c r="C7" s="10"/>
      <c r="D7" s="11"/>
      <c r="E7" s="11"/>
      <c r="F7" s="11"/>
    </row>
    <row r="8" spans="1:9" ht="24.95" customHeight="1" x14ac:dyDescent="0.15">
      <c r="A8" s="26"/>
      <c r="B8" s="9"/>
      <c r="C8" s="10"/>
      <c r="D8" s="11"/>
      <c r="E8" s="11"/>
      <c r="F8" s="11"/>
    </row>
    <row r="9" spans="1:9" ht="24.95" customHeight="1" x14ac:dyDescent="0.15">
      <c r="A9" s="26"/>
      <c r="B9" s="9"/>
      <c r="C9" s="10"/>
      <c r="D9" s="11"/>
      <c r="E9" s="11"/>
      <c r="F9" s="11"/>
    </row>
    <row r="10" spans="1:9" ht="24.95" customHeight="1" x14ac:dyDescent="0.15">
      <c r="A10" s="26"/>
      <c r="B10" s="9"/>
      <c r="C10" s="10"/>
      <c r="D10" s="11"/>
      <c r="E10" s="11"/>
      <c r="F10" s="11"/>
    </row>
    <row r="11" spans="1:9" ht="24.95" customHeight="1" x14ac:dyDescent="0.15">
      <c r="A11" s="26"/>
      <c r="B11" s="9"/>
      <c r="C11" s="10"/>
      <c r="D11" s="11"/>
      <c r="E11" s="11"/>
      <c r="F11" s="11"/>
    </row>
    <row r="12" spans="1:9" ht="24.95" customHeight="1" x14ac:dyDescent="0.15">
      <c r="A12" s="26"/>
      <c r="B12" s="9"/>
      <c r="C12" s="10"/>
      <c r="D12" s="11"/>
      <c r="E12" s="11"/>
      <c r="F12" s="11"/>
    </row>
    <row r="13" spans="1:9" ht="24.95" customHeight="1" x14ac:dyDescent="0.15">
      <c r="A13" s="26"/>
      <c r="B13" s="9"/>
      <c r="C13" s="10"/>
      <c r="D13" s="11"/>
      <c r="E13" s="11"/>
      <c r="F13" s="11"/>
    </row>
    <row r="14" spans="1:9" ht="24.95" customHeight="1" x14ac:dyDescent="0.15">
      <c r="A14" s="26"/>
      <c r="B14" s="9"/>
      <c r="C14" s="10"/>
      <c r="D14" s="11"/>
      <c r="E14" s="11"/>
      <c r="F14" s="11"/>
    </row>
  </sheetData>
  <sortState xmlns:xlrd2="http://schemas.microsoft.com/office/spreadsheetml/2017/richdata2" ref="A7:F17">
    <sortCondition ref="A6"/>
  </sortState>
  <mergeCells count="6">
    <mergeCell ref="A1:F1"/>
    <mergeCell ref="D3:F3"/>
    <mergeCell ref="A5:B5"/>
    <mergeCell ref="A3:A4"/>
    <mergeCell ref="B3:B4"/>
    <mergeCell ref="C3:C4"/>
  </mergeCells>
  <phoneticPr fontId="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3FA7-5E97-4911-8EE2-B8629CFF5624}">
  <dimension ref="A1:N14"/>
  <sheetViews>
    <sheetView workbookViewId="0">
      <selection activeCell="B7" sqref="B7:J10"/>
    </sheetView>
  </sheetViews>
  <sheetFormatPr defaultColWidth="10" defaultRowHeight="13.5" x14ac:dyDescent="0.15"/>
  <cols>
    <col min="1" max="1" width="9" style="30" bestFit="1" customWidth="1"/>
    <col min="2" max="2" width="10.25" style="30" customWidth="1"/>
    <col min="3" max="4" width="7.125" style="30" customWidth="1"/>
    <col min="5" max="5" width="5.125" style="30" customWidth="1"/>
    <col min="6" max="6" width="6.875" style="30" customWidth="1"/>
    <col min="7" max="7" width="5.625" style="30" customWidth="1"/>
    <col min="8" max="8" width="6.125" style="30" customWidth="1"/>
    <col min="9" max="9" width="6.875" style="30" customWidth="1"/>
    <col min="10" max="11" width="6.125" style="30" customWidth="1"/>
    <col min="12" max="12" width="7.125" style="30" customWidth="1"/>
    <col min="13" max="13" width="7.75" style="30" customWidth="1"/>
    <col min="14" max="14" width="5.5" style="30" customWidth="1"/>
    <col min="15" max="16384" width="10" style="30"/>
  </cols>
  <sheetData>
    <row r="1" spans="1:14" ht="16.350000000000001" customHeight="1" x14ac:dyDescent="0.15">
      <c r="A1" s="29"/>
    </row>
    <row r="2" spans="1:14" s="31" customFormat="1" ht="48.4" customHeight="1" x14ac:dyDescent="0.15">
      <c r="A2" s="61" t="s">
        <v>160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32" customFormat="1" ht="16.350000000000001" customHeight="1" x14ac:dyDescent="0.15">
      <c r="K3" s="33"/>
      <c r="L3" s="34"/>
      <c r="M3" s="59" t="s">
        <v>2</v>
      </c>
      <c r="N3" s="59"/>
    </row>
    <row r="4" spans="1:14" s="70" customFormat="1" ht="37.9" customHeight="1" x14ac:dyDescent="0.15">
      <c r="A4" s="68" t="s">
        <v>116</v>
      </c>
      <c r="B4" s="69" t="s">
        <v>167</v>
      </c>
      <c r="C4" s="69"/>
      <c r="D4" s="69"/>
      <c r="E4" s="69"/>
      <c r="F4" s="68" t="s">
        <v>117</v>
      </c>
      <c r="G4" s="69" t="s">
        <v>148</v>
      </c>
      <c r="H4" s="69"/>
      <c r="I4" s="69"/>
      <c r="J4" s="69"/>
      <c r="K4" s="68" t="s">
        <v>118</v>
      </c>
      <c r="L4" s="69" t="s">
        <v>168</v>
      </c>
      <c r="M4" s="69"/>
      <c r="N4" s="69"/>
    </row>
    <row r="5" spans="1:14" s="32" customFormat="1" ht="26.1" customHeight="1" x14ac:dyDescent="0.15">
      <c r="A5" s="35" t="s">
        <v>119</v>
      </c>
      <c r="B5" s="57" t="s">
        <v>149</v>
      </c>
      <c r="C5" s="57"/>
      <c r="D5" s="57"/>
      <c r="E5" s="57"/>
      <c r="F5" s="35" t="s">
        <v>120</v>
      </c>
      <c r="G5" s="57" t="s">
        <v>150</v>
      </c>
      <c r="H5" s="57"/>
      <c r="I5" s="57"/>
      <c r="J5" s="57"/>
      <c r="K5" s="35" t="s">
        <v>121</v>
      </c>
      <c r="L5" s="58">
        <v>590</v>
      </c>
      <c r="M5" s="58"/>
      <c r="N5" s="35" t="s">
        <v>122</v>
      </c>
    </row>
    <row r="6" spans="1:14" s="32" customFormat="1" ht="26.1" customHeight="1" x14ac:dyDescent="0.15">
      <c r="A6" s="35" t="s">
        <v>123</v>
      </c>
      <c r="B6" s="62">
        <v>10</v>
      </c>
      <c r="C6" s="62"/>
      <c r="D6" s="62"/>
      <c r="E6" s="62"/>
      <c r="F6" s="35" t="s">
        <v>124</v>
      </c>
      <c r="G6" s="57" t="s">
        <v>151</v>
      </c>
      <c r="H6" s="57"/>
      <c r="I6" s="57"/>
      <c r="J6" s="57"/>
      <c r="K6" s="58" t="s">
        <v>125</v>
      </c>
      <c r="L6" s="58"/>
      <c r="M6" s="38">
        <v>590</v>
      </c>
      <c r="N6" s="35" t="s">
        <v>122</v>
      </c>
    </row>
    <row r="7" spans="1:14" s="32" customFormat="1" ht="26.1" customHeight="1" x14ac:dyDescent="0.15">
      <c r="A7" s="60" t="s">
        <v>126</v>
      </c>
      <c r="B7" s="63" t="s">
        <v>152</v>
      </c>
      <c r="C7" s="63"/>
      <c r="D7" s="63"/>
      <c r="E7" s="63"/>
      <c r="F7" s="63"/>
      <c r="G7" s="63"/>
      <c r="H7" s="63"/>
      <c r="I7" s="63"/>
      <c r="J7" s="63"/>
      <c r="K7" s="58" t="s">
        <v>127</v>
      </c>
      <c r="L7" s="58"/>
      <c r="M7" s="36"/>
      <c r="N7" s="35" t="s">
        <v>122</v>
      </c>
    </row>
    <row r="8" spans="1:14" s="32" customFormat="1" ht="26.1" customHeight="1" x14ac:dyDescent="0.15">
      <c r="A8" s="60"/>
      <c r="B8" s="63"/>
      <c r="C8" s="63"/>
      <c r="D8" s="63"/>
      <c r="E8" s="63"/>
      <c r="F8" s="63"/>
      <c r="G8" s="63"/>
      <c r="H8" s="63"/>
      <c r="I8" s="63"/>
      <c r="J8" s="63"/>
      <c r="K8" s="58" t="s">
        <v>128</v>
      </c>
      <c r="L8" s="58"/>
      <c r="M8" s="36"/>
      <c r="N8" s="35" t="s">
        <v>122</v>
      </c>
    </row>
    <row r="9" spans="1:14" s="32" customFormat="1" ht="26.1" customHeight="1" x14ac:dyDescent="0.15">
      <c r="A9" s="60"/>
      <c r="B9" s="63"/>
      <c r="C9" s="63"/>
      <c r="D9" s="63"/>
      <c r="E9" s="63"/>
      <c r="F9" s="63"/>
      <c r="G9" s="63"/>
      <c r="H9" s="63"/>
      <c r="I9" s="63"/>
      <c r="J9" s="63"/>
      <c r="K9" s="58" t="s">
        <v>129</v>
      </c>
      <c r="L9" s="58"/>
      <c r="M9" s="36"/>
      <c r="N9" s="35" t="s">
        <v>122</v>
      </c>
    </row>
    <row r="10" spans="1:14" s="32" customFormat="1" ht="26.1" customHeight="1" x14ac:dyDescent="0.15">
      <c r="A10" s="60"/>
      <c r="B10" s="63"/>
      <c r="C10" s="63"/>
      <c r="D10" s="63"/>
      <c r="E10" s="63"/>
      <c r="F10" s="63"/>
      <c r="G10" s="63"/>
      <c r="H10" s="63"/>
      <c r="I10" s="63"/>
      <c r="J10" s="63"/>
      <c r="K10" s="58" t="s">
        <v>130</v>
      </c>
      <c r="L10" s="58"/>
      <c r="M10" s="36"/>
      <c r="N10" s="35" t="s">
        <v>122</v>
      </c>
    </row>
    <row r="11" spans="1:14" s="32" customFormat="1" ht="26.1" customHeight="1" x14ac:dyDescent="0.15">
      <c r="A11" s="35" t="s">
        <v>131</v>
      </c>
      <c r="B11" s="35" t="s">
        <v>132</v>
      </c>
      <c r="C11" s="60" t="s">
        <v>133</v>
      </c>
      <c r="D11" s="60"/>
      <c r="E11" s="60"/>
      <c r="F11" s="35" t="s">
        <v>134</v>
      </c>
      <c r="G11" s="35" t="s">
        <v>135</v>
      </c>
      <c r="H11" s="35" t="s">
        <v>136</v>
      </c>
      <c r="I11" s="35" t="s">
        <v>137</v>
      </c>
      <c r="J11" s="35" t="s">
        <v>138</v>
      </c>
      <c r="K11" s="35" t="s">
        <v>139</v>
      </c>
      <c r="L11" s="35" t="s">
        <v>140</v>
      </c>
      <c r="M11" s="60" t="s">
        <v>141</v>
      </c>
      <c r="N11" s="60"/>
    </row>
    <row r="12" spans="1:14" s="32" customFormat="1" ht="26.1" customHeight="1" x14ac:dyDescent="0.15">
      <c r="A12" s="37" t="s">
        <v>145</v>
      </c>
      <c r="B12" s="37" t="s">
        <v>161</v>
      </c>
      <c r="C12" s="64" t="s">
        <v>162</v>
      </c>
      <c r="D12" s="65"/>
      <c r="E12" s="66"/>
      <c r="F12" s="35" t="s">
        <v>153</v>
      </c>
      <c r="G12" s="67">
        <v>100</v>
      </c>
      <c r="H12" s="67">
        <v>100</v>
      </c>
      <c r="I12" s="35" t="s">
        <v>142</v>
      </c>
      <c r="J12" s="67">
        <v>40</v>
      </c>
      <c r="K12" s="67">
        <v>40</v>
      </c>
      <c r="L12" s="35" t="s">
        <v>155</v>
      </c>
      <c r="M12" s="60"/>
      <c r="N12" s="60"/>
    </row>
    <row r="13" spans="1:14" s="32" customFormat="1" ht="26.1" customHeight="1" x14ac:dyDescent="0.15">
      <c r="A13" s="37" t="s">
        <v>145</v>
      </c>
      <c r="B13" s="37" t="s">
        <v>146</v>
      </c>
      <c r="C13" s="64" t="s">
        <v>163</v>
      </c>
      <c r="D13" s="65"/>
      <c r="E13" s="66"/>
      <c r="F13" s="35" t="s">
        <v>153</v>
      </c>
      <c r="G13" s="67">
        <v>319</v>
      </c>
      <c r="H13" s="67">
        <v>319</v>
      </c>
      <c r="I13" s="35" t="s">
        <v>154</v>
      </c>
      <c r="J13" s="67">
        <v>20</v>
      </c>
      <c r="K13" s="67">
        <v>20</v>
      </c>
      <c r="L13" s="35" t="s">
        <v>143</v>
      </c>
      <c r="M13" s="60"/>
      <c r="N13" s="60"/>
    </row>
    <row r="14" spans="1:14" s="32" customFormat="1" ht="26.1" customHeight="1" x14ac:dyDescent="0.15">
      <c r="A14" s="37" t="s">
        <v>144</v>
      </c>
      <c r="B14" s="37" t="s">
        <v>164</v>
      </c>
      <c r="C14" s="64" t="s">
        <v>165</v>
      </c>
      <c r="D14" s="65"/>
      <c r="E14" s="66"/>
      <c r="F14" s="35" t="s">
        <v>166</v>
      </c>
      <c r="G14" s="67">
        <v>100</v>
      </c>
      <c r="H14" s="67">
        <v>100</v>
      </c>
      <c r="I14" s="35" t="s">
        <v>142</v>
      </c>
      <c r="J14" s="67">
        <v>30</v>
      </c>
      <c r="K14" s="67">
        <v>30</v>
      </c>
      <c r="L14" s="35" t="s">
        <v>143</v>
      </c>
      <c r="M14" s="60"/>
      <c r="N14" s="60"/>
    </row>
  </sheetData>
  <mergeCells count="25">
    <mergeCell ref="C14:E14"/>
    <mergeCell ref="M14:N14"/>
    <mergeCell ref="A2:N2"/>
    <mergeCell ref="C11:E11"/>
    <mergeCell ref="M11:N11"/>
    <mergeCell ref="C12:E12"/>
    <mergeCell ref="M12:N12"/>
    <mergeCell ref="C13:E13"/>
    <mergeCell ref="M13:N13"/>
    <mergeCell ref="B6:E6"/>
    <mergeCell ref="G6:J6"/>
    <mergeCell ref="K6:L6"/>
    <mergeCell ref="A7:A10"/>
    <mergeCell ref="B7:J10"/>
    <mergeCell ref="K7:L7"/>
    <mergeCell ref="K8:L8"/>
    <mergeCell ref="K9:L9"/>
    <mergeCell ref="K10:L10"/>
    <mergeCell ref="M3:N3"/>
    <mergeCell ref="B4:E4"/>
    <mergeCell ref="G4:J4"/>
    <mergeCell ref="L4:N4"/>
    <mergeCell ref="B5:E5"/>
    <mergeCell ref="G5:J5"/>
    <mergeCell ref="L5:M5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征求意见稿</vt:lpstr>
      <vt:lpstr>封面</vt:lpstr>
      <vt:lpstr>重点专项资金目录</vt:lpstr>
      <vt:lpstr>重点专项资金绩效目标表</vt:lpstr>
      <vt:lpstr>征求意见稿!Print_Area</vt:lpstr>
      <vt:lpstr>重点专项资金目录!Print_Area</vt:lpstr>
      <vt:lpstr>征求意见稿!Print_Titles</vt:lpstr>
      <vt:lpstr>重点专项资金目录!Print_Titles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财政办</cp:lastModifiedBy>
  <cp:lastPrinted>2023-02-20T09:44:00Z</cp:lastPrinted>
  <dcterms:created xsi:type="dcterms:W3CDTF">2023-02-09T14:14:00Z</dcterms:created>
  <dcterms:modified xsi:type="dcterms:W3CDTF">2025-02-18T01:30:08Z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