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firstSheet="26" activeTab="35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  <sheet name="Sheet1" sheetId="68" r:id="rId37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<sst xmlns="http://schemas.openxmlformats.org/spreadsheetml/2006/main" count="611" uniqueCount="352">
  <si>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罗云镇2021年预算执行情况和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</si>
  <si>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</si>
  <si>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</si>
  <si>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</si>
  <si>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</si>
  <si>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</si>
  <si>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</si>
  <si>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</si>
  <si>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</si>
  <si>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</si>
  <si>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</si>
  <si>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</si>
  <si>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</si>
  <si>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</si>
  <si>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</si>
  <si>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</si>
  <si>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</si>
  <si>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</si>
  <si>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</si>
  <si>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</si>
  <si>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</si>
  <si>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</si>
  <si>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</si>
  <si>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</si>
  <si>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</si>
  <si>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</si>
  <si>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</si>
  <si>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</si>
  <si>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</si>
  <si>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</si>
  <si>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</si>
  <si>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</si>
  <si>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</si>
  <si>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</si>
  <si>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</si>
  <si>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</si>
  <si>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</si>
  <si>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</si>
  <si>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</si>
  <si>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</si>
  <si>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</si>
  <si>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</si>
  <si>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</si>
  <si>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</si>
  <si>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</si>
  <si>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</si>
  <si>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</si>
  <si>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</si>
  <si>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</si>
  <si>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</si>
  <si>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</si>
  <si>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</si>
  <si>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</si>
  <si>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</si>
  <si>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</si>
  <si>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</si>
  <si>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</si>
  <si>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</si>
  <si>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</si>
  <si>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</si>
  <si>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</si>
  <si>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</si>
  <si>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</si>
  <si>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</si>
  <si>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</si>
  <si>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</si>
  <si>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</si>
  <si>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</si>
  <si>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</si>
  <si>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</si>
  <si>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</si>
  <si>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</si>
  <si>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</si>
  <si>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</si>
  <si>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</si>
  <si>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</si>
  <si>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2020年一般公共预算收入决算数为1378万元，2021年执行数为1661万元，执行数为上年决算数的120.5%。其中，税收收入1635万元，较上年增长18.3%；非税收入26万元，较上年增长271.4%。
    增值税收入493万元，较上年增长14.1 %，主要是主要纳税矿山企业产量提升。
    企业所得税收入6万元，较上年下降77.78%，主要是纳税企业经营成本上升。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</si>
  <si>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</si>
  <si>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</si>
  <si>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</si>
  <si>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</si>
  <si>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</si>
  <si>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</si>
  <si>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</si>
  <si>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</si>
  <si>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</si>
  <si>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</si>
  <si>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</si>
  <si>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</si>
  <si>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</si>
  <si>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</si>
  <si>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</si>
  <si>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</si>
  <si>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</si>
  <si>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</si>
  <si>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</si>
  <si>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</si>
  <si>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</si>
  <si>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</si>
  <si>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</si>
  <si>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</si>
  <si>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</si>
  <si>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</si>
  <si>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</si>
  <si>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</si>
  <si>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2020年一般公共预算支出决算数为2545万元，2021年执行数为3097万元，执行数为上年决算数的121.7%。
    一般公共服务支出执行数为955万元，较上年增长34.3%，主要是政府行政运行支出增加；文化旅游体育与传媒支出372万元，增长83.1%，主要是其他文物开支增加；社会保障和就业支出353万元，增长35.8%，主要是行政事业单位养老保险支出增加；卫生健康支出75万元，增长5.6%；资源勘探工业信息等支出230万元，增长19.2%，主要是加强对企业扶持力度。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</si>
  <si>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</si>
  <si>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</si>
  <si>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</si>
  <si>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</si>
  <si>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</si>
  <si>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</si>
  <si>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</si>
  <si>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</si>
  <si>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</si>
  <si>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</si>
  <si>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</si>
  <si>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</si>
  <si>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</si>
  <si>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</si>
  <si>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</si>
  <si>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</si>
  <si>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</si>
  <si>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</si>
  <si>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</si>
  <si>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</si>
  <si>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</si>
  <si>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</si>
  <si>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</si>
  <si>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</si>
  <si>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</si>
  <si>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</si>
  <si>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</si>
  <si>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</si>
  <si>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</si>
  <si>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</si>
  <si>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</si>
  <si>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</si>
  <si>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</si>
  <si>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</si>
  <si>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</si>
  <si>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</si>
  <si>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</si>
  <si>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</si>
  <si>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</si>
  <si>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</si>
  <si>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</si>
  <si>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</si>
  <si>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</si>
  <si>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</si>
  <si>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</si>
  <si>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</si>
  <si>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</si>
  <si>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</si>
  <si>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</si>
  <si>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</si>
  <si>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</si>
  <si>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</si>
  <si>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</si>
  <si>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</si>
  <si>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</si>
  <si>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</si>
  <si>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</si>
  <si>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</si>
  <si>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</si>
  <si>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</si>
  <si>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</si>
  <si>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</si>
  <si>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</si>
  <si>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</si>
  <si>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</si>
  <si>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</si>
  <si>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</si>
  <si>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</si>
  <si>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</si>
  <si>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</si>
  <si>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</si>
  <si>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</si>
  <si>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</si>
  <si>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</si>
  <si>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</si>
  <si>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</si>
  <si>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</si>
  <si>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2020年政府性基金预算收入决算数为  亿元，2021年执行数为  亿元，较上年增长/下降  %。
    农网还贷资金收入执行数为  亿元，较上年增长/下降  %，主要是  。
    国家电影事业发展专项资金收入执行数为  亿元，较上年增长/下降  %，主要是  。
    ……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</si>
  <si>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</si>
  <si>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</si>
  <si>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</si>
  <si>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</si>
  <si>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</si>
  <si>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</si>
  <si>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</si>
  <si>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</si>
  <si>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</si>
  <si>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</si>
  <si>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</si>
  <si>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</si>
  <si>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2020年政府性基金预算支出决算数为1090万元，2021年执行数为1379万元，较上年增长26.5%。
    农林水支出1379万元，主要是2021年安排三峡后续工作龙驹河整治项目。抗疫特别国债安排的支出0万元，主要是防疫开支减少，取消抗疫特别国债安排。
   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</si>
  <si>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</si>
  <si>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</si>
  <si>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</si>
  <si>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</si>
  <si>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</si>
  <si>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</si>
  <si>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</si>
  <si>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</si>
  <si>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</si>
  <si>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</si>
  <si>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</si>
  <si>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</si>
  <si>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</si>
  <si>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</si>
  <si>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</si>
  <si>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</si>
  <si>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</si>
  <si>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</si>
  <si>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</si>
  <si>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</si>
  <si>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</si>
  <si>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</si>
  <si>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</si>
  <si>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</si>
  <si>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</si>
  <si>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</si>
  <si>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</si>
  <si>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</si>
  <si>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</si>
  <si>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</si>
  <si>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</si>
  <si>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</si>
  <si>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</si>
  <si>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</si>
  <si>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</si>
  <si>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</si>
  <si>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 2021年一般公共预算收入执行数为1661万元，2022年预算数为1909万元，较上年增长14.9%。其中，税收收入1902万元，较上年增长16.3 %；非税收入7万元，较上年下降73.1  %。
    增值税收入预算数为580万元，比2021年执行数增加87万元，增长17.6%，主要根据主要纳税矿山企业产量提升因素测算。
    企业所得税收入预算数为7万元，比2021年执行数增加6万元，增长16.67 %，主要根据纳税矿山企业产量提升因素测算。
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</si>
  <si>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</si>
  <si>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</si>
  <si>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</si>
  <si>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</si>
  <si>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</si>
  <si>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</si>
  <si>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</si>
  <si>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</si>
  <si>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</si>
  <si>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2021年一般公共预算支出预算数为2660万元，2022年预算数为3094万元，较上年增长16.3%。
    一般公共服务支出预算数为1039万元，比2021年增加311万元，增长42.7 %，主要是政府行政运行支出增加  。
    社会保障和就业支出320万元，比2021年减少127万元，下降28.4%，主要是行政事业单位养老支出有所减少。
   农林水支出815万元，比2021年增加23万元，增长2.9%，主要是农村综合改革开支增加。                                                                                  资源勘探工业信息等支出200万元，比2021年增加85万元，主要是加大对企业扶持力度。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</si>
  <si>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</si>
  <si>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</si>
  <si>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</si>
  <si>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</si>
  <si>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</si>
  <si>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</si>
  <si>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  亿元，2022年预算数为  亿元，较上年增长/下降  %。
    农网还贷资金收入预算数为  亿元，比2021年执行数增加  亿元，增长  %，主要根据  因素测算。
    国家电影事业发展专项资金收入预算数为  亿元，比2021年执行数增加  亿元，增长  %，主要根据  因素测算。
    ……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</si>
  <si>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</si>
  <si>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</si>
  <si>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</si>
  <si>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</si>
  <si>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2021年政府性基金预算支出预算数为1561万元，2022年预算数为182万元。主要是因三峡后续工作龙驹河整治项目支付1379万元，结余182万元作为2022年预算资金。
    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</si>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</sst>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2"/>
      <color rgb="FFFF0000"/>
      <name val="宋体"/>
      <charset val="134"/>
    </font>
    <font>
      <b/>
      <sz val="10"/>
      <color indexed="8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53" fillId="13" borderId="17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18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6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8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10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0" fontId="30" fillId="0" borderId="0" xfId="17" applyFont="1" applyFill="1" applyAlignment="1"/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6" xfId="48" applyNumberFormat="1" applyFont="1" applyFill="1" applyBorder="1" applyAlignment="1" applyProtection="1">
      <alignment vertical="center" wrapText="1"/>
    </xf>
    <xf numFmtId="179" fontId="12" fillId="0" borderId="5" xfId="8" applyNumberFormat="1" applyFont="1" applyFill="1" applyBorder="1" applyAlignment="1">
      <alignment horizontal="right" vertical="center"/>
    </xf>
    <xf numFmtId="179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12" fillId="2" borderId="5" xfId="8" applyNumberFormat="1" applyFont="1" applyFill="1" applyBorder="1">
      <alignment vertical="center"/>
    </xf>
    <xf numFmtId="179" fontId="31" fillId="2" borderId="5" xfId="8" applyNumberFormat="1" applyFont="1" applyFill="1" applyBorder="1">
      <alignment vertical="center"/>
    </xf>
    <xf numFmtId="179" fontId="31" fillId="0" borderId="5" xfId="8" applyNumberFormat="1" applyFont="1" applyFill="1" applyBorder="1" applyAlignment="1">
      <alignment horizontal="right" vertical="center"/>
    </xf>
    <xf numFmtId="179" fontId="4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10" fontId="4" fillId="0" borderId="9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179" fontId="19" fillId="0" borderId="5" xfId="8" applyNumberFormat="1" applyFont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2" fillId="0" borderId="0" xfId="0" applyFont="1" applyBorder="1"/>
    <xf numFmtId="0" fontId="32" fillId="0" borderId="0" xfId="58" applyFont="1" applyBorder="1"/>
    <xf numFmtId="0" fontId="0" fillId="0" borderId="0" xfId="59">
      <alignment vertical="center"/>
    </xf>
    <xf numFmtId="0" fontId="36" fillId="0" borderId="0" xfId="59" applyFont="1">
      <alignment vertical="center"/>
    </xf>
    <xf numFmtId="0" fontId="37" fillId="0" borderId="0" xfId="59" applyFont="1" applyAlignment="1">
      <alignment horizontal="center" vertical="center" wrapText="1"/>
    </xf>
    <xf numFmtId="0" fontId="37" fillId="0" borderId="0" xfId="59" applyFont="1" applyAlignment="1">
      <alignment horizontal="center" vertical="center"/>
    </xf>
    <xf numFmtId="57" fontId="38" fillId="0" borderId="0" xfId="59" applyNumberFormat="1" applyFont="1" applyAlignment="1">
      <alignment horizontal="center" vertical="center"/>
    </xf>
    <xf numFmtId="0" fontId="38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G23" sqref="G23"/>
    </sheetView>
  </sheetViews>
  <sheetFormatPr defaultColWidth="9" defaultRowHeight="13.5"/>
  <cols>
    <col min="1" max="6" width="9" style="212"/>
    <col min="7" max="7" width="9" style="212" customWidth="1"/>
    <col min="8" max="16384" width="9" style="212"/>
  </cols>
  <sheetData>
    <row r="1" ht="18.75" spans="1:1">
      <c r="A1" s="213"/>
    </row>
    <row r="11" ht="87.75" customHeight="1" spans="1:9">
      <c r="A11" s="214" t="s">
        <v>0</v>
      </c>
      <c r="B11" s="215"/>
      <c r="C11" s="215"/>
      <c r="D11" s="215"/>
      <c r="E11" s="215"/>
      <c r="F11" s="215"/>
      <c r="G11" s="215"/>
      <c r="H11" s="215"/>
      <c r="I11" s="215"/>
    </row>
    <row r="43" ht="30" customHeight="1" spans="1:9">
      <c r="A43" s="216">
        <v>44562</v>
      </c>
      <c r="B43" s="217"/>
      <c r="C43" s="217"/>
      <c r="D43" s="217"/>
      <c r="E43" s="217"/>
      <c r="F43" s="217"/>
      <c r="G43" s="217"/>
      <c r="H43" s="217"/>
      <c r="I43" s="217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16" sqref="B16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07" t="s">
        <v>1</v>
      </c>
    </row>
    <row r="2" ht="25.5" customHeight="1" spans="2:2">
      <c r="B2" s="208" t="s">
        <v>2</v>
      </c>
    </row>
    <row r="3" s="206" customFormat="1" ht="25.5" customHeight="1" spans="2:2">
      <c r="B3" s="209" t="s">
        <v>3</v>
      </c>
    </row>
    <row r="4" s="206" customFormat="1" ht="25.5" customHeight="1" spans="2:2">
      <c r="B4" s="210" t="s">
        <v>4</v>
      </c>
    </row>
    <row r="5" s="206" customFormat="1" ht="25.5" customHeight="1" spans="2:2">
      <c r="B5" s="210" t="s">
        <v>5</v>
      </c>
    </row>
    <row r="6" s="206" customFormat="1" ht="25.5" customHeight="1" spans="2:2">
      <c r="B6" s="210" t="s">
        <v>6</v>
      </c>
    </row>
    <row r="7" s="206" customFormat="1" ht="25.5" customHeight="1" spans="2:2">
      <c r="B7" s="210" t="s">
        <v>7</v>
      </c>
    </row>
    <row r="8" s="206" customFormat="1" ht="25.5" customHeight="1" spans="2:2">
      <c r="B8" s="210" t="s">
        <v>8</v>
      </c>
    </row>
    <row r="9" s="206" customFormat="1" ht="25.5" customHeight="1" spans="2:2">
      <c r="B9" s="209" t="s">
        <v>9</v>
      </c>
    </row>
    <row r="10" s="206" customFormat="1" ht="25.5" customHeight="1" spans="2:2">
      <c r="B10" s="210" t="s">
        <v>10</v>
      </c>
    </row>
    <row r="11" s="206" customFormat="1" ht="25.5" customHeight="1" spans="2:2">
      <c r="B11" s="210" t="s">
        <v>11</v>
      </c>
    </row>
    <row r="12" s="206" customFormat="1" ht="25.5" customHeight="1" spans="2:2">
      <c r="B12" s="210" t="s">
        <v>12</v>
      </c>
    </row>
    <row r="13" s="206" customFormat="1" ht="25.5" customHeight="1" spans="2:2">
      <c r="B13" s="210" t="s">
        <v>13</v>
      </c>
    </row>
    <row r="14" s="206" customFormat="1" ht="25.5" customHeight="1" spans="2:2">
      <c r="B14" s="210" t="s">
        <v>14</v>
      </c>
    </row>
    <row r="15" s="206" customFormat="1" ht="25.5" customHeight="1" spans="2:2">
      <c r="B15" s="209" t="s">
        <v>15</v>
      </c>
    </row>
    <row r="16" s="206" customFormat="1" ht="25.5" customHeight="1" spans="2:2">
      <c r="B16" s="210" t="s">
        <v>16</v>
      </c>
    </row>
    <row r="17" s="206" customFormat="1" ht="25.5" customHeight="1" spans="2:2">
      <c r="B17" s="210" t="s">
        <v>17</v>
      </c>
    </row>
    <row r="18" s="206" customFormat="1" ht="25.5" customHeight="1" spans="2:2">
      <c r="B18" s="210" t="s">
        <v>18</v>
      </c>
    </row>
    <row r="19" s="206" customFormat="1" ht="25.5" customHeight="1" spans="2:2">
      <c r="B19" s="210" t="s">
        <v>19</v>
      </c>
    </row>
    <row r="20" ht="25.5" customHeight="1" spans="2:2">
      <c r="B20" s="208" t="s">
        <v>20</v>
      </c>
    </row>
    <row r="21" ht="25.5" customHeight="1" spans="2:2">
      <c r="B21" s="209" t="s">
        <v>3</v>
      </c>
    </row>
    <row r="22" ht="25.5" customHeight="1" spans="2:2">
      <c r="B22" s="210" t="s">
        <v>21</v>
      </c>
    </row>
    <row r="23" ht="25.5" customHeight="1" spans="2:2">
      <c r="B23" s="210" t="s">
        <v>22</v>
      </c>
    </row>
    <row r="24" ht="25.5" customHeight="1" spans="2:2">
      <c r="B24" s="210" t="s">
        <v>23</v>
      </c>
    </row>
    <row r="25" ht="25.5" customHeight="1" spans="2:2">
      <c r="B25" s="210" t="s">
        <v>24</v>
      </c>
    </row>
    <row r="26" ht="25.5" customHeight="1" spans="2:2">
      <c r="B26" s="210" t="s">
        <v>25</v>
      </c>
    </row>
    <row r="27" ht="25.5" customHeight="1" spans="2:2">
      <c r="B27" s="209" t="s">
        <v>9</v>
      </c>
    </row>
    <row r="28" ht="25.5" customHeight="1" spans="2:2">
      <c r="B28" s="210" t="s">
        <v>26</v>
      </c>
    </row>
    <row r="29" ht="25.5" customHeight="1" spans="2:2">
      <c r="B29" s="210" t="s">
        <v>27</v>
      </c>
    </row>
    <row r="30" ht="25.5" customHeight="1" spans="2:2">
      <c r="B30" s="210" t="s">
        <v>28</v>
      </c>
    </row>
    <row r="31" ht="25.5" customHeight="1" spans="2:2">
      <c r="B31" s="210" t="s">
        <v>29</v>
      </c>
    </row>
    <row r="32" ht="25.5" customHeight="1" spans="2:2">
      <c r="B32" s="210" t="s">
        <v>30</v>
      </c>
    </row>
    <row r="33" ht="25.5" customHeight="1" spans="2:2">
      <c r="B33" s="209" t="s">
        <v>15</v>
      </c>
    </row>
    <row r="34" ht="25.5" customHeight="1" spans="2:2">
      <c r="B34" s="210" t="s">
        <v>31</v>
      </c>
    </row>
    <row r="35" ht="25.5" customHeight="1" spans="2:2">
      <c r="B35" s="210" t="s">
        <v>32</v>
      </c>
    </row>
    <row r="36" ht="25.5" customHeight="1" spans="2:2">
      <c r="B36" s="210" t="s">
        <v>33</v>
      </c>
    </row>
    <row r="37" ht="25.5" customHeight="1" spans="2:2">
      <c r="B37" s="210" t="s">
        <v>34</v>
      </c>
    </row>
    <row r="38" ht="25.5" customHeight="1" spans="2:2">
      <c r="B38" s="208" t="s">
        <v>35</v>
      </c>
    </row>
    <row r="39" ht="25.5" customHeight="1" spans="2:2">
      <c r="B39" s="211" t="s">
        <v>36</v>
      </c>
    </row>
    <row r="40" ht="25.5" customHeight="1" spans="2:2">
      <c r="B40" s="211" t="s">
        <v>37</v>
      </c>
    </row>
    <row r="41" ht="25.5" customHeight="1" spans="2:2">
      <c r="B41" s="211" t="s">
        <v>38</v>
      </c>
    </row>
    <row r="42" ht="25.5" customHeight="1" spans="2:2">
      <c r="B42" s="211" t="s">
        <v>39</v>
      </c>
    </row>
    <row r="43" ht="25.5" customHeight="1" spans="2:2">
      <c r="B43" s="211" t="s">
        <v>40</v>
      </c>
    </row>
    <row r="44" ht="25.5" customHeight="1" spans="2:2">
      <c r="B44" s="211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8" workbookViewId="0">
      <selection activeCell="C26" sqref="C26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205">
        <f>B6+B22</f>
        <v>1378</v>
      </c>
      <c r="C5" s="205">
        <f>C6+C22</f>
        <v>1661</v>
      </c>
      <c r="D5" s="108">
        <f t="shared" ref="D5:D13" si="0">C5/B5</f>
        <v>1.20537010159652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71" t="s">
        <v>51</v>
      </c>
      <c r="B6" s="205">
        <v>1371</v>
      </c>
      <c r="C6" s="205">
        <v>1635</v>
      </c>
      <c r="D6" s="108">
        <f t="shared" si="0"/>
        <v>1.1925601750547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75">
        <v>432</v>
      </c>
      <c r="C7" s="175">
        <v>493</v>
      </c>
      <c r="D7" s="112">
        <f t="shared" si="0"/>
        <v>1.1412037037037</v>
      </c>
    </row>
    <row r="8" s="100" customFormat="1" ht="24.95" customHeight="1" spans="1:4">
      <c r="A8" s="110" t="s">
        <v>53</v>
      </c>
      <c r="B8" s="175">
        <v>27</v>
      </c>
      <c r="C8" s="175">
        <v>6</v>
      </c>
      <c r="D8" s="112">
        <f t="shared" si="0"/>
        <v>0.222222222222222</v>
      </c>
    </row>
    <row r="9" s="100" customFormat="1" ht="24.95" customHeight="1" spans="1:4">
      <c r="A9" s="110" t="s">
        <v>54</v>
      </c>
      <c r="B9" s="175">
        <v>47</v>
      </c>
      <c r="C9" s="175">
        <v>36</v>
      </c>
      <c r="D9" s="112">
        <f t="shared" si="0"/>
        <v>0.765957446808511</v>
      </c>
    </row>
    <row r="10" s="100" customFormat="1" ht="24.95" customHeight="1" spans="1:4">
      <c r="A10" s="110" t="s">
        <v>55</v>
      </c>
      <c r="B10" s="175">
        <v>727</v>
      </c>
      <c r="C10" s="175">
        <v>959</v>
      </c>
      <c r="D10" s="112">
        <f t="shared" si="0"/>
        <v>1.3191196698762</v>
      </c>
    </row>
    <row r="11" s="100" customFormat="1" ht="24.95" customHeight="1" spans="1:4">
      <c r="A11" s="110" t="s">
        <v>56</v>
      </c>
      <c r="B11" s="175">
        <v>88</v>
      </c>
      <c r="C11" s="175">
        <v>102</v>
      </c>
      <c r="D11" s="112">
        <f t="shared" si="0"/>
        <v>1.15909090909091</v>
      </c>
    </row>
    <row r="12" s="100" customFormat="1" ht="24.95" customHeight="1" spans="1:4">
      <c r="A12" s="110" t="s">
        <v>57</v>
      </c>
      <c r="B12" s="175">
        <v>1</v>
      </c>
      <c r="C12" s="175">
        <v>1</v>
      </c>
      <c r="D12" s="112">
        <f t="shared" si="0"/>
        <v>1</v>
      </c>
    </row>
    <row r="13" s="100" customFormat="1" ht="24.95" customHeight="1" spans="1:4">
      <c r="A13" s="110" t="s">
        <v>58</v>
      </c>
      <c r="B13" s="175">
        <v>5</v>
      </c>
      <c r="C13" s="175">
        <v>11</v>
      </c>
      <c r="D13" s="112">
        <f t="shared" si="0"/>
        <v>2.2</v>
      </c>
    </row>
    <row r="14" s="100" customFormat="1" ht="24.95" customHeight="1" spans="1:4">
      <c r="A14" s="110" t="s">
        <v>59</v>
      </c>
      <c r="B14" s="175"/>
      <c r="C14" s="175"/>
      <c r="D14" s="112"/>
    </row>
    <row r="15" s="100" customFormat="1" ht="24.95" customHeight="1" spans="1:4">
      <c r="A15" s="110" t="s">
        <v>60</v>
      </c>
      <c r="B15" s="175"/>
      <c r="C15" s="175"/>
      <c r="D15" s="112"/>
    </row>
    <row r="16" s="100" customFormat="1" ht="24.95" customHeight="1" spans="1:4">
      <c r="A16" s="110" t="s">
        <v>61</v>
      </c>
      <c r="B16" s="175"/>
      <c r="C16" s="175"/>
      <c r="D16" s="112"/>
    </row>
    <row r="17" s="100" customFormat="1" ht="24.95" customHeight="1" spans="1:4">
      <c r="A17" s="110" t="s">
        <v>62</v>
      </c>
      <c r="B17" s="175"/>
      <c r="C17" s="175"/>
      <c r="D17" s="112"/>
    </row>
    <row r="18" s="100" customFormat="1" ht="24.95" customHeight="1" spans="1:4">
      <c r="A18" s="110" t="s">
        <v>63</v>
      </c>
      <c r="B18" s="175">
        <v>0</v>
      </c>
      <c r="C18" s="175"/>
      <c r="D18" s="112"/>
    </row>
    <row r="19" s="100" customFormat="1" ht="24.95" customHeight="1" spans="1:4">
      <c r="A19" s="110" t="s">
        <v>64</v>
      </c>
      <c r="B19" s="175">
        <v>44</v>
      </c>
      <c r="C19" s="175">
        <v>27</v>
      </c>
      <c r="D19" s="112">
        <f>C19/B19</f>
        <v>0.613636363636364</v>
      </c>
    </row>
    <row r="20" s="100" customFormat="1" ht="24.95" customHeight="1" spans="1:4">
      <c r="A20" s="110" t="s">
        <v>65</v>
      </c>
      <c r="B20" s="175"/>
      <c r="C20" s="175"/>
      <c r="D20" s="112"/>
    </row>
    <row r="21" s="100" customFormat="1" ht="24.95" customHeight="1" spans="1:4">
      <c r="A21" s="110" t="s">
        <v>66</v>
      </c>
      <c r="B21" s="175"/>
      <c r="C21" s="175"/>
      <c r="D21" s="112"/>
    </row>
    <row r="22" s="100" customFormat="1" ht="24.95" customHeight="1" spans="1:4">
      <c r="A22" s="171" t="s">
        <v>67</v>
      </c>
      <c r="B22" s="205">
        <v>7</v>
      </c>
      <c r="C22" s="205">
        <v>26</v>
      </c>
      <c r="D22" s="108">
        <f>C22/B22</f>
        <v>3.71428571428571</v>
      </c>
    </row>
    <row r="23" s="100" customFormat="1" ht="24.95" customHeight="1" spans="1:4">
      <c r="A23" s="110" t="s">
        <v>68</v>
      </c>
      <c r="B23" s="175"/>
      <c r="C23" s="175"/>
      <c r="D23" s="112"/>
    </row>
    <row r="24" s="100" customFormat="1" ht="24.95" customHeight="1" spans="1:4">
      <c r="A24" s="110" t="s">
        <v>69</v>
      </c>
      <c r="B24" s="175"/>
      <c r="C24" s="175">
        <v>1</v>
      </c>
      <c r="D24" s="112"/>
    </row>
    <row r="25" s="100" customFormat="1" ht="24.95" customHeight="1" spans="1:4">
      <c r="A25" s="110" t="s">
        <v>70</v>
      </c>
      <c r="B25" s="175">
        <v>1</v>
      </c>
      <c r="C25" s="175"/>
      <c r="D25" s="112"/>
    </row>
    <row r="26" s="100" customFormat="1" ht="24.95" customHeight="1" spans="1:4">
      <c r="A26" s="110" t="s">
        <v>71</v>
      </c>
      <c r="B26" s="175"/>
      <c r="C26" s="175">
        <v>5</v>
      </c>
      <c r="D26" s="112"/>
    </row>
    <row r="27" s="100" customFormat="1" ht="24.95" customHeight="1" spans="1:4">
      <c r="A27" s="110" t="s">
        <v>72</v>
      </c>
      <c r="B27" s="175">
        <v>6</v>
      </c>
      <c r="C27" s="175">
        <v>20</v>
      </c>
      <c r="D27" s="112">
        <f>C27/B27</f>
        <v>3.33333333333333</v>
      </c>
    </row>
    <row r="28" s="100" customFormat="1" ht="24.95" customHeight="1" spans="1:4">
      <c r="A28" s="110" t="s">
        <v>73</v>
      </c>
      <c r="B28" s="175"/>
      <c r="C28" s="175"/>
      <c r="D28" s="112"/>
    </row>
    <row r="29" s="100" customFormat="1" ht="24.95" customHeight="1" spans="1:4">
      <c r="A29" s="114" t="s">
        <v>74</v>
      </c>
      <c r="B29" s="176"/>
      <c r="C29" s="176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:D12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166" t="s">
        <v>76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C24" sqref="C24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2545</v>
      </c>
      <c r="C5" s="107">
        <f>SUM(C6:C29)</f>
        <v>3097</v>
      </c>
      <c r="D5" s="87">
        <f>C5/B5</f>
        <v>1.21689587426326</v>
      </c>
    </row>
    <row r="6" s="4" customFormat="1" ht="24.95" customHeight="1" spans="1:43">
      <c r="A6" s="88" t="s">
        <v>80</v>
      </c>
      <c r="B6" s="179">
        <v>711</v>
      </c>
      <c r="C6" s="179">
        <v>955</v>
      </c>
      <c r="D6" s="90">
        <f>C6/B6</f>
        <v>1.34317862165963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9"/>
      <c r="C7" s="179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9"/>
      <c r="C8" s="179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9"/>
      <c r="C9" s="179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9"/>
      <c r="C10" s="179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9"/>
      <c r="C11" s="179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9">
        <v>77</v>
      </c>
      <c r="C12" s="179">
        <v>372</v>
      </c>
      <c r="D12" s="90">
        <f t="shared" ref="D12:D17" si="0">C12/B12</f>
        <v>4.83116883116883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9">
        <v>260</v>
      </c>
      <c r="C13" s="179">
        <v>353</v>
      </c>
      <c r="D13" s="90">
        <f t="shared" si="0"/>
        <v>1.35769230769231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9">
        <v>71</v>
      </c>
      <c r="C14" s="179">
        <v>75</v>
      </c>
      <c r="D14" s="90">
        <f t="shared" si="0"/>
        <v>1.05633802816901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9">
        <v>64</v>
      </c>
      <c r="C15" s="179">
        <v>80</v>
      </c>
      <c r="D15" s="90">
        <f t="shared" si="0"/>
        <v>1.25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9">
        <v>99</v>
      </c>
      <c r="C16" s="179">
        <v>153</v>
      </c>
      <c r="D16" s="90">
        <f t="shared" si="0"/>
        <v>1.54545454545455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9">
        <v>938</v>
      </c>
      <c r="C17" s="179">
        <v>732</v>
      </c>
      <c r="D17" s="90">
        <f t="shared" si="0"/>
        <v>0.780383795309168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9"/>
      <c r="C18" s="179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9">
        <v>193</v>
      </c>
      <c r="C19" s="179">
        <v>230</v>
      </c>
      <c r="D19" s="90">
        <f>C19/B19</f>
        <v>1.19170984455959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9"/>
      <c r="C20" s="179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9"/>
      <c r="C21" s="179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9"/>
      <c r="C22" s="179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9"/>
      <c r="C23" s="179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9">
        <v>132</v>
      </c>
      <c r="C24" s="179">
        <v>147</v>
      </c>
      <c r="D24" s="90">
        <f>C24/B24</f>
        <v>1.11363636363636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9"/>
      <c r="C25" s="179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9"/>
      <c r="C26" s="179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9"/>
      <c r="C27" s="179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9"/>
      <c r="C28" s="179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3"/>
      <c r="C29" s="203"/>
      <c r="D29" s="204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F24" sqref="F24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6" t="s">
        <v>105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  <row r="13" spans="1:4">
      <c r="A13" s="167"/>
      <c r="B13" s="167"/>
      <c r="C13" s="167"/>
      <c r="D13" s="167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T61"/>
  <sheetViews>
    <sheetView showGridLines="0" showZeros="0" workbookViewId="0">
      <selection activeCell="D25" sqref="D25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1215</v>
      </c>
      <c r="C5" s="134">
        <f>SUM(C6:C17)</f>
        <v>1221</v>
      </c>
      <c r="D5" s="135">
        <f>IFERROR(C5/B5,0)</f>
        <v>1.00493827160494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>
        <v>975</v>
      </c>
      <c r="C10" s="134">
        <v>975</v>
      </c>
      <c r="D10" s="135">
        <f t="shared" si="0"/>
        <v>1</v>
      </c>
    </row>
    <row r="11" s="126" customFormat="1" ht="24.95" customHeight="1" spans="1:4">
      <c r="A11" s="165" t="s">
        <v>116</v>
      </c>
      <c r="B11" s="134">
        <v>240</v>
      </c>
      <c r="C11" s="134">
        <v>246</v>
      </c>
      <c r="D11" s="135">
        <f t="shared" si="0"/>
        <v>1.025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172</v>
      </c>
      <c r="C39" s="134">
        <f>C40+C46+C47+C51</f>
        <v>405</v>
      </c>
      <c r="D39" s="135">
        <f t="shared" si="0"/>
        <v>2.3546511627907</v>
      </c>
    </row>
    <row r="40" s="126" customFormat="1" ht="24.95" customHeight="1" spans="1:4">
      <c r="A40" s="136" t="s">
        <v>145</v>
      </c>
      <c r="B40" s="134">
        <v>79</v>
      </c>
      <c r="C40" s="134">
        <v>30</v>
      </c>
      <c r="D40" s="135">
        <f t="shared" si="0"/>
        <v>0.379746835443038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>
        <v>288</v>
      </c>
      <c r="D46" s="135">
        <f t="shared" si="0"/>
        <v>0</v>
      </c>
    </row>
    <row r="47" s="126" customFormat="1" ht="24.95" customHeight="1" spans="1:4">
      <c r="A47" s="136" t="s">
        <v>152</v>
      </c>
      <c r="B47" s="134">
        <v>15</v>
      </c>
      <c r="C47" s="134">
        <v>15</v>
      </c>
      <c r="D47" s="135">
        <f t="shared" si="0"/>
        <v>1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>
        <v>1</v>
      </c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77</v>
      </c>
      <c r="C51" s="134">
        <v>72</v>
      </c>
      <c r="D51" s="135">
        <f t="shared" si="0"/>
        <v>0.935064935064935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1387</v>
      </c>
      <c r="C61" s="138">
        <f>C5+C39</f>
        <v>1626</v>
      </c>
      <c r="D61" s="139">
        <f t="shared" si="0"/>
        <v>1.17231434751262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B15" sqref="B15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90" t="s">
        <v>49</v>
      </c>
    </row>
    <row r="5" s="145" customFormat="1" ht="24.95" customHeight="1" spans="1:4">
      <c r="A5" s="153" t="s">
        <v>50</v>
      </c>
      <c r="B5" s="197">
        <f>SUM(B6:B19)</f>
        <v>0</v>
      </c>
      <c r="C5" s="197">
        <f>SUM(C6:C19)</f>
        <v>0</v>
      </c>
      <c r="D5" s="192" t="e">
        <f>C5/B5</f>
        <v>#DIV/0!</v>
      </c>
    </row>
    <row r="6" s="145" customFormat="1" ht="24.95" customHeight="1" spans="1:4">
      <c r="A6" s="133" t="s">
        <v>169</v>
      </c>
      <c r="B6" s="198"/>
      <c r="C6" s="198"/>
      <c r="D6" s="156"/>
    </row>
    <row r="7" s="145" customFormat="1" ht="24.95" customHeight="1" spans="1:4">
      <c r="A7" s="133" t="s">
        <v>170</v>
      </c>
      <c r="B7" s="198"/>
      <c r="C7" s="198"/>
      <c r="D7" s="156"/>
    </row>
    <row r="8" s="145" customFormat="1" ht="24.95" customHeight="1" spans="1:4">
      <c r="A8" s="133" t="s">
        <v>171</v>
      </c>
      <c r="B8" s="198"/>
      <c r="C8" s="198"/>
      <c r="D8" s="156"/>
    </row>
    <row r="9" s="145" customFormat="1" ht="24.95" customHeight="1" spans="1:4">
      <c r="A9" s="133" t="s">
        <v>172</v>
      </c>
      <c r="B9" s="198"/>
      <c r="C9" s="198"/>
      <c r="D9" s="156"/>
    </row>
    <row r="10" s="145" customFormat="1" ht="24.95" customHeight="1" spans="1:4">
      <c r="A10" s="133" t="s">
        <v>173</v>
      </c>
      <c r="B10" s="199"/>
      <c r="C10" s="198"/>
      <c r="D10" s="162"/>
    </row>
    <row r="11" s="145" customFormat="1" ht="24.95" customHeight="1" spans="1:4">
      <c r="A11" s="133" t="s">
        <v>174</v>
      </c>
      <c r="B11" s="200"/>
      <c r="C11" s="198"/>
      <c r="D11" s="156"/>
    </row>
    <row r="12" s="146" customFormat="1" ht="24.95" customHeight="1" spans="1:4">
      <c r="A12" s="133" t="s">
        <v>175</v>
      </c>
      <c r="B12" s="199"/>
      <c r="C12" s="198"/>
      <c r="D12" s="162"/>
    </row>
    <row r="13" s="147" customFormat="1" ht="24.95" customHeight="1" spans="1:4">
      <c r="A13" s="133" t="s">
        <v>176</v>
      </c>
      <c r="B13" s="200"/>
      <c r="C13" s="198"/>
      <c r="D13" s="156"/>
    </row>
    <row r="14" ht="24.95" customHeight="1" spans="1:4">
      <c r="A14" s="133" t="s">
        <v>177</v>
      </c>
      <c r="B14" s="200"/>
      <c r="C14" s="198"/>
      <c r="D14" s="156"/>
    </row>
    <row r="15" ht="24.95" customHeight="1" spans="1:4">
      <c r="A15" s="133" t="s">
        <v>178</v>
      </c>
      <c r="B15" s="200"/>
      <c r="C15" s="198"/>
      <c r="D15" s="156"/>
    </row>
    <row r="16" ht="24.95" customHeight="1" spans="1:4">
      <c r="A16" s="133" t="s">
        <v>179</v>
      </c>
      <c r="B16" s="199"/>
      <c r="C16" s="198"/>
      <c r="D16" s="156"/>
    </row>
    <row r="17" ht="33" customHeight="1" spans="1:4">
      <c r="A17" s="133" t="s">
        <v>180</v>
      </c>
      <c r="B17" s="200"/>
      <c r="C17" s="198"/>
      <c r="D17" s="156"/>
    </row>
    <row r="18" ht="24.95" customHeight="1" spans="1:4">
      <c r="A18" s="133" t="s">
        <v>181</v>
      </c>
      <c r="B18" s="201"/>
      <c r="C18" s="198"/>
      <c r="D18" s="162" t="e">
        <f>C18/B18</f>
        <v>#DIV/0!</v>
      </c>
    </row>
    <row r="19" ht="24.95" customHeight="1" spans="1:4">
      <c r="A19" s="158"/>
      <c r="B19" s="202"/>
      <c r="C19" s="202"/>
      <c r="D19" s="16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D20" sqref="D2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90" t="s">
        <v>49</v>
      </c>
    </row>
    <row r="5" s="145" customFormat="1" ht="24.95" customHeight="1" spans="1:4">
      <c r="A5" s="153" t="s">
        <v>79</v>
      </c>
      <c r="B5" s="191">
        <f>SUM(B6:B14)</f>
        <v>1090</v>
      </c>
      <c r="C5" s="191">
        <f>SUM(C6:C14)</f>
        <v>1379</v>
      </c>
      <c r="D5" s="192">
        <f>C5/B5</f>
        <v>1.2651376146789</v>
      </c>
    </row>
    <row r="6" s="145" customFormat="1" ht="24.95" customHeight="1" spans="1:4">
      <c r="A6" s="133" t="s">
        <v>186</v>
      </c>
      <c r="B6" s="193"/>
      <c r="C6" s="193"/>
      <c r="D6" s="162"/>
    </row>
    <row r="7" s="145" customFormat="1" ht="24.95" customHeight="1" spans="1:4">
      <c r="A7" s="133" t="s">
        <v>187</v>
      </c>
      <c r="B7" s="193"/>
      <c r="C7" s="193"/>
      <c r="D7" s="162"/>
    </row>
    <row r="8" s="145" customFormat="1" ht="24.95" customHeight="1" spans="1:4">
      <c r="A8" s="133" t="s">
        <v>188</v>
      </c>
      <c r="B8" s="193">
        <v>540</v>
      </c>
      <c r="C8" s="193"/>
      <c r="D8" s="162"/>
    </row>
    <row r="9" s="145" customFormat="1" ht="24.95" customHeight="1" spans="1:4">
      <c r="A9" s="133" t="s">
        <v>189</v>
      </c>
      <c r="B9" s="193"/>
      <c r="C9" s="193">
        <v>1379</v>
      </c>
      <c r="D9" s="162"/>
    </row>
    <row r="10" s="145" customFormat="1" ht="24.95" customHeight="1" spans="1:4">
      <c r="A10" s="133" t="s">
        <v>190</v>
      </c>
      <c r="B10" s="194"/>
      <c r="C10" s="194"/>
      <c r="D10" s="162"/>
    </row>
    <row r="11" s="145" customFormat="1" ht="24.95" customHeight="1" spans="1:4">
      <c r="A11" s="133" t="s">
        <v>191</v>
      </c>
      <c r="B11" s="194"/>
      <c r="C11" s="194"/>
      <c r="D11" s="162"/>
    </row>
    <row r="12" s="146" customFormat="1" ht="24.95" customHeight="1" spans="1:4">
      <c r="A12" s="133" t="s">
        <v>192</v>
      </c>
      <c r="B12" s="194"/>
      <c r="C12" s="194"/>
      <c r="D12" s="162"/>
    </row>
    <row r="13" s="147" customFormat="1" ht="24.95" customHeight="1" spans="1:4">
      <c r="A13" s="133" t="s">
        <v>193</v>
      </c>
      <c r="B13" s="194"/>
      <c r="C13" s="194"/>
      <c r="D13" s="162"/>
    </row>
    <row r="14" ht="24.95" customHeight="1" spans="1:4">
      <c r="A14" s="195" t="s">
        <v>194</v>
      </c>
      <c r="B14" s="159">
        <v>550</v>
      </c>
      <c r="C14" s="159"/>
      <c r="D14" s="196">
        <f>C14/B14</f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C32" sqref="C32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topLeftCell="A2" workbookViewId="0">
      <selection activeCell="C10" sqref="C10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6"/>
      <c r="D5" s="187"/>
    </row>
    <row r="6" s="126" customFormat="1" ht="24.95" customHeight="1" spans="1:4">
      <c r="A6" s="136" t="s">
        <v>200</v>
      </c>
      <c r="B6" s="188"/>
      <c r="C6" s="186"/>
      <c r="D6" s="187"/>
    </row>
    <row r="7" s="126" customFormat="1" ht="24.95" customHeight="1" spans="1:4">
      <c r="A7" s="136" t="s">
        <v>201</v>
      </c>
      <c r="B7" s="134"/>
      <c r="C7" s="186"/>
      <c r="D7" s="187"/>
    </row>
    <row r="8" s="126" customFormat="1" ht="24.95" customHeight="1" spans="1:4">
      <c r="A8" s="136" t="s">
        <v>202</v>
      </c>
      <c r="B8" s="188"/>
      <c r="C8" s="186"/>
      <c r="D8" s="187"/>
    </row>
    <row r="9" s="126" customFormat="1" ht="24.95" customHeight="1" spans="1:4">
      <c r="A9" s="136" t="s">
        <v>203</v>
      </c>
      <c r="B9" s="134">
        <v>540</v>
      </c>
      <c r="C9" s="186"/>
      <c r="D9" s="187"/>
    </row>
    <row r="10" s="126" customFormat="1" ht="24.95" customHeight="1" spans="1:4">
      <c r="A10" s="136" t="s">
        <v>204</v>
      </c>
      <c r="B10" s="134"/>
      <c r="C10" s="186">
        <v>1379</v>
      </c>
      <c r="D10" s="187"/>
    </row>
    <row r="11" s="126" customFormat="1" ht="24.95" customHeight="1" spans="1:4">
      <c r="A11" s="136" t="s">
        <v>205</v>
      </c>
      <c r="B11" s="134"/>
      <c r="C11" s="186"/>
      <c r="D11" s="187"/>
    </row>
    <row r="12" s="126" customFormat="1" ht="24.95" customHeight="1" spans="1:4">
      <c r="A12" s="136" t="s">
        <v>206</v>
      </c>
      <c r="B12" s="134"/>
      <c r="C12" s="186"/>
      <c r="D12" s="187"/>
    </row>
    <row r="13" s="126" customFormat="1" ht="24.95" customHeight="1" spans="1:4">
      <c r="A13" s="136" t="s">
        <v>207</v>
      </c>
      <c r="B13" s="134"/>
      <c r="C13" s="186"/>
      <c r="D13" s="187"/>
    </row>
    <row r="14" s="126" customFormat="1" ht="24.95" customHeight="1" spans="1:4">
      <c r="A14" s="136" t="s">
        <v>208</v>
      </c>
      <c r="B14" s="134">
        <v>550</v>
      </c>
      <c r="C14" s="186"/>
      <c r="D14" s="187"/>
    </row>
    <row r="15" s="126" customFormat="1" ht="24.95" customHeight="1" spans="1:4">
      <c r="A15" s="137" t="s">
        <v>209</v>
      </c>
      <c r="B15" s="138">
        <f>SUM(B5:B14)</f>
        <v>1090</v>
      </c>
      <c r="C15" s="138">
        <v>1379</v>
      </c>
      <c r="D15" s="189">
        <f>C15/B15</f>
        <v>1.2651376146789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10" sqref="A10:D10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5"/>
      <c r="C7" s="175"/>
      <c r="D7" s="181"/>
    </row>
    <row r="8" s="100" customFormat="1" ht="24.95" customHeight="1" spans="1:4">
      <c r="A8" s="110" t="s">
        <v>215</v>
      </c>
      <c r="B8" s="182"/>
      <c r="C8" s="182"/>
      <c r="D8" s="181"/>
    </row>
    <row r="9" s="100" customFormat="1" ht="24.95" customHeight="1" spans="1:4">
      <c r="A9" s="114" t="s">
        <v>216</v>
      </c>
      <c r="B9" s="183"/>
      <c r="C9" s="183"/>
      <c r="D9" s="184"/>
    </row>
    <row r="10" ht="38.25" customHeight="1" spans="1:4">
      <c r="A10" s="185"/>
      <c r="B10" s="185"/>
      <c r="C10" s="185"/>
      <c r="D10" s="185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4" sqref="A24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7">
        <f>SUM(B6:B9)</f>
        <v>0</v>
      </c>
      <c r="C5" s="177"/>
      <c r="D5" s="92"/>
    </row>
    <row r="6" s="4" customFormat="1" ht="24.95" customHeight="1" spans="1:45">
      <c r="A6" s="88" t="s">
        <v>222</v>
      </c>
      <c r="B6" s="178"/>
      <c r="C6" s="178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8"/>
      <c r="C7" s="178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9"/>
      <c r="C8" s="17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80"/>
      <c r="C9" s="180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F15" sqref="F15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M26" sqref="M2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1661</v>
      </c>
      <c r="C5" s="106">
        <v>1909</v>
      </c>
      <c r="D5" s="108">
        <f t="shared" ref="D5:D13" si="0">C5/B5</f>
        <v>1.14930764599639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71" t="s">
        <v>51</v>
      </c>
      <c r="B6" s="86">
        <f>SUM(B7:B21)</f>
        <v>1635</v>
      </c>
      <c r="C6" s="86">
        <v>1902</v>
      </c>
      <c r="D6" s="108">
        <f t="shared" si="0"/>
        <v>1.16330275229358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2">
        <v>493</v>
      </c>
      <c r="C7" s="169">
        <v>580</v>
      </c>
      <c r="D7" s="112">
        <f t="shared" si="0"/>
        <v>1.17647058823529</v>
      </c>
    </row>
    <row r="8" s="100" customFormat="1" ht="24.95" customHeight="1" spans="1:4">
      <c r="A8" s="110" t="s">
        <v>53</v>
      </c>
      <c r="B8" s="172">
        <v>6</v>
      </c>
      <c r="C8" s="169">
        <v>7</v>
      </c>
      <c r="D8" s="112">
        <f t="shared" si="0"/>
        <v>1.16666666666667</v>
      </c>
    </row>
    <row r="9" s="100" customFormat="1" ht="24.95" customHeight="1" spans="1:4">
      <c r="A9" s="110" t="s">
        <v>54</v>
      </c>
      <c r="B9" s="172">
        <v>36</v>
      </c>
      <c r="C9" s="169">
        <v>40</v>
      </c>
      <c r="D9" s="112">
        <f t="shared" si="0"/>
        <v>1.11111111111111</v>
      </c>
    </row>
    <row r="10" s="100" customFormat="1" ht="24.95" customHeight="1" spans="1:4">
      <c r="A10" s="110" t="s">
        <v>55</v>
      </c>
      <c r="B10" s="172">
        <v>959</v>
      </c>
      <c r="C10" s="169">
        <v>1120</v>
      </c>
      <c r="D10" s="112">
        <f t="shared" si="0"/>
        <v>1.16788321167883</v>
      </c>
    </row>
    <row r="11" s="100" customFormat="1" ht="24.95" customHeight="1" spans="1:4">
      <c r="A11" s="110" t="s">
        <v>56</v>
      </c>
      <c r="B11" s="172">
        <v>102</v>
      </c>
      <c r="C11" s="169">
        <v>110</v>
      </c>
      <c r="D11" s="112">
        <f t="shared" si="0"/>
        <v>1.07843137254902</v>
      </c>
    </row>
    <row r="12" s="100" customFormat="1" ht="24.95" customHeight="1" spans="1:4">
      <c r="A12" s="110" t="s">
        <v>57</v>
      </c>
      <c r="B12" s="172">
        <v>1</v>
      </c>
      <c r="C12" s="169">
        <v>2</v>
      </c>
      <c r="D12" s="112">
        <f t="shared" si="0"/>
        <v>2</v>
      </c>
    </row>
    <row r="13" s="100" customFormat="1" ht="24.95" customHeight="1" spans="1:4">
      <c r="A13" s="110" t="s">
        <v>58</v>
      </c>
      <c r="B13" s="172">
        <v>11</v>
      </c>
      <c r="C13" s="169">
        <v>12</v>
      </c>
      <c r="D13" s="112">
        <f t="shared" si="0"/>
        <v>1.09090909090909</v>
      </c>
    </row>
    <row r="14" s="100" customFormat="1" ht="24.95" customHeight="1" spans="1:4">
      <c r="A14" s="110" t="s">
        <v>59</v>
      </c>
      <c r="B14" s="172"/>
      <c r="C14" s="169"/>
      <c r="D14" s="112"/>
    </row>
    <row r="15" s="100" customFormat="1" ht="24.95" customHeight="1" spans="1:4">
      <c r="A15" s="110" t="s">
        <v>60</v>
      </c>
      <c r="B15" s="172"/>
      <c r="C15" s="169"/>
      <c r="D15" s="112"/>
    </row>
    <row r="16" s="100" customFormat="1" ht="24.95" customHeight="1" spans="1:4">
      <c r="A16" s="110" t="s">
        <v>61</v>
      </c>
      <c r="B16" s="172"/>
      <c r="C16" s="169"/>
      <c r="D16" s="112"/>
    </row>
    <row r="17" s="100" customFormat="1" ht="24.95" customHeight="1" spans="1:4">
      <c r="A17" s="110" t="s">
        <v>62</v>
      </c>
      <c r="B17" s="172"/>
      <c r="C17" s="169">
        <v>1</v>
      </c>
      <c r="D17" s="112"/>
    </row>
    <row r="18" s="100" customFormat="1" ht="24.95" customHeight="1" spans="1:4">
      <c r="A18" s="110" t="s">
        <v>63</v>
      </c>
      <c r="B18" s="172"/>
      <c r="C18" s="169">
        <v>30</v>
      </c>
      <c r="D18" s="112"/>
    </row>
    <row r="19" s="100" customFormat="1" ht="24.95" customHeight="1" spans="1:4">
      <c r="A19" s="110" t="s">
        <v>64</v>
      </c>
      <c r="B19" s="172">
        <v>27</v>
      </c>
      <c r="C19" s="169"/>
      <c r="D19" s="112"/>
    </row>
    <row r="20" s="100" customFormat="1" ht="24.95" customHeight="1" spans="1:4">
      <c r="A20" s="110" t="s">
        <v>65</v>
      </c>
      <c r="B20" s="172"/>
      <c r="C20" s="169"/>
      <c r="D20" s="112"/>
    </row>
    <row r="21" s="100" customFormat="1" ht="24.95" customHeight="1" spans="1:4">
      <c r="A21" s="110" t="s">
        <v>66</v>
      </c>
      <c r="B21" s="173"/>
      <c r="C21" s="169"/>
      <c r="D21" s="112"/>
    </row>
    <row r="22" s="100" customFormat="1" ht="24.95" customHeight="1" spans="1:4">
      <c r="A22" s="171" t="s">
        <v>67</v>
      </c>
      <c r="B22" s="172">
        <v>26</v>
      </c>
      <c r="C22" s="174">
        <v>7</v>
      </c>
      <c r="D22" s="108">
        <f>C22/B22</f>
        <v>0.269230769230769</v>
      </c>
    </row>
    <row r="23" s="100" customFormat="1" ht="24.95" customHeight="1" spans="1:4">
      <c r="A23" s="110" t="s">
        <v>68</v>
      </c>
      <c r="B23" s="172"/>
      <c r="C23" s="169"/>
      <c r="D23" s="112"/>
    </row>
    <row r="24" s="100" customFormat="1" ht="24.95" customHeight="1" spans="1:4">
      <c r="A24" s="110" t="s">
        <v>69</v>
      </c>
      <c r="B24" s="172">
        <v>1</v>
      </c>
      <c r="C24" s="169"/>
      <c r="D24" s="112">
        <f>C24/B24</f>
        <v>0</v>
      </c>
    </row>
    <row r="25" s="100" customFormat="1" ht="24.95" customHeight="1" spans="1:4">
      <c r="A25" s="110" t="s">
        <v>70</v>
      </c>
      <c r="B25" s="172"/>
      <c r="C25" s="169">
        <v>1</v>
      </c>
      <c r="D25" s="112"/>
    </row>
    <row r="26" s="100" customFormat="1" ht="24.95" customHeight="1" spans="1:4">
      <c r="A26" s="110" t="s">
        <v>71</v>
      </c>
      <c r="B26" s="172">
        <v>5</v>
      </c>
      <c r="C26" s="169">
        <v>6</v>
      </c>
      <c r="D26" s="112">
        <f>C26/B26</f>
        <v>1.2</v>
      </c>
    </row>
    <row r="27" s="100" customFormat="1" ht="24.95" customHeight="1" spans="1:4">
      <c r="A27" s="110" t="s">
        <v>72</v>
      </c>
      <c r="B27" s="172">
        <v>20</v>
      </c>
      <c r="C27" s="169"/>
      <c r="D27" s="112">
        <f>C27/B27</f>
        <v>0</v>
      </c>
    </row>
    <row r="28" s="100" customFormat="1" ht="24.95" customHeight="1" spans="1:4">
      <c r="A28" s="110" t="s">
        <v>73</v>
      </c>
      <c r="B28" s="172"/>
      <c r="C28" s="175"/>
      <c r="D28" s="112"/>
    </row>
    <row r="29" s="100" customFormat="1" ht="24.95" customHeight="1" spans="1:4">
      <c r="A29" s="114" t="s">
        <v>74</v>
      </c>
      <c r="B29" s="176"/>
      <c r="C29" s="176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B8" sqref="B8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6" t="s">
        <v>233</v>
      </c>
      <c r="B2" s="167"/>
      <c r="C2" s="167"/>
      <c r="D2" s="167"/>
    </row>
    <row r="3" customHeight="1" spans="1:4">
      <c r="A3" s="167"/>
      <c r="B3" s="167"/>
      <c r="C3" s="167"/>
      <c r="D3" s="167"/>
    </row>
    <row r="4" customHeight="1" spans="1:4">
      <c r="A4" s="167"/>
      <c r="B4" s="167"/>
      <c r="C4" s="167"/>
      <c r="D4" s="167"/>
    </row>
    <row r="5" customHeight="1" spans="1:4">
      <c r="A5" s="167"/>
      <c r="B5" s="167"/>
      <c r="C5" s="167"/>
      <c r="D5" s="167"/>
    </row>
    <row r="6" customHeight="1" spans="1:4">
      <c r="A6" s="167"/>
      <c r="B6" s="167"/>
      <c r="C6" s="167"/>
      <c r="D6" s="167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B17" sqref="B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2660</v>
      </c>
      <c r="C5" s="106">
        <v>3094</v>
      </c>
      <c r="D5" s="168">
        <f>C5/B5</f>
        <v>1.16315789473684</v>
      </c>
    </row>
    <row r="6" s="4" customFormat="1" ht="23.25" customHeight="1" spans="1:45">
      <c r="A6" s="88" t="s">
        <v>80</v>
      </c>
      <c r="B6" s="89">
        <v>728</v>
      </c>
      <c r="C6" s="169">
        <v>1039</v>
      </c>
      <c r="D6" s="168">
        <f t="shared" ref="D6:D27" si="0">C6/B6</f>
        <v>1.4271978021978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169"/>
      <c r="D7" s="168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169"/>
      <c r="D8" s="168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>
        <v>4</v>
      </c>
      <c r="C9" s="169"/>
      <c r="D9" s="168">
        <f t="shared" si="0"/>
        <v>0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>
        <v>5</v>
      </c>
      <c r="C10" s="169"/>
      <c r="D10" s="168">
        <f t="shared" si="0"/>
        <v>0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169"/>
      <c r="D11" s="16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79</v>
      </c>
      <c r="C12" s="169">
        <v>107</v>
      </c>
      <c r="D12" s="168">
        <f t="shared" si="0"/>
        <v>1.35443037974684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447</v>
      </c>
      <c r="C13" s="169">
        <v>320</v>
      </c>
      <c r="D13" s="168">
        <f t="shared" si="0"/>
        <v>0.715883668903803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76</v>
      </c>
      <c r="C14" s="169">
        <v>76</v>
      </c>
      <c r="D14" s="168">
        <f t="shared" si="0"/>
        <v>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83</v>
      </c>
      <c r="C15" s="169">
        <v>95</v>
      </c>
      <c r="D15" s="168">
        <f t="shared" si="0"/>
        <v>1.14457831325301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157</v>
      </c>
      <c r="C16" s="169">
        <v>268</v>
      </c>
      <c r="D16" s="168">
        <f t="shared" si="0"/>
        <v>1.70700636942675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792</v>
      </c>
      <c r="C17" s="169">
        <v>815</v>
      </c>
      <c r="D17" s="168">
        <f t="shared" si="0"/>
        <v>1.0290404040404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169"/>
      <c r="D18" s="168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>
        <v>115</v>
      </c>
      <c r="C19" s="169">
        <v>200</v>
      </c>
      <c r="D19" s="168">
        <f t="shared" si="0"/>
        <v>1.73913043478261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169"/>
      <c r="D20" s="16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169"/>
      <c r="D21" s="168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169"/>
      <c r="D22" s="168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169"/>
      <c r="D23" s="168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133</v>
      </c>
      <c r="C24" s="169">
        <v>137</v>
      </c>
      <c r="D24" s="168">
        <f t="shared" si="0"/>
        <v>1.03007518796992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169"/>
      <c r="D25" s="16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>
        <v>10</v>
      </c>
      <c r="C26" s="169">
        <v>5</v>
      </c>
      <c r="D26" s="168">
        <f t="shared" si="0"/>
        <v>0.5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31</v>
      </c>
      <c r="C27" s="169">
        <v>32</v>
      </c>
      <c r="D27" s="168">
        <f t="shared" si="0"/>
        <v>1.03225806451613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16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70"/>
      <c r="C30" s="170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H9" sqref="H9"/>
    </sheetView>
  </sheetViews>
  <sheetFormatPr defaultColWidth="9" defaultRowHeight="13.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6" t="s">
        <v>243</v>
      </c>
      <c r="B2" s="167"/>
      <c r="C2" s="167"/>
      <c r="D2" s="167"/>
    </row>
    <row r="3" ht="42.75" customHeight="1" spans="1:4">
      <c r="A3" s="167"/>
      <c r="B3" s="167"/>
      <c r="C3" s="167"/>
      <c r="D3" s="167"/>
    </row>
    <row r="4" ht="42.75" customHeight="1" spans="1:4">
      <c r="A4" s="167"/>
      <c r="B4" s="167"/>
      <c r="C4" s="167"/>
      <c r="D4" s="167"/>
    </row>
    <row r="5" ht="101.1" customHeight="1" spans="1:4">
      <c r="A5" s="167"/>
      <c r="B5" s="167"/>
      <c r="C5" s="167"/>
      <c r="D5" s="167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2" workbookViewId="0">
      <selection activeCell="C10" sqref="C10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236</v>
      </c>
      <c r="C4" s="164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1221</v>
      </c>
      <c r="C5" s="134">
        <f>SUM(C6:C17)</f>
        <v>1230</v>
      </c>
      <c r="D5" s="135">
        <f>IFERROR(C5/B5,0)</f>
        <v>1.00737100737101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>
        <v>975</v>
      </c>
      <c r="C10" s="134">
        <v>975</v>
      </c>
      <c r="D10" s="135">
        <f t="shared" si="0"/>
        <v>1</v>
      </c>
    </row>
    <row r="11" s="126" customFormat="1" ht="24.95" customHeight="1" spans="1:4">
      <c r="A11" s="165" t="s">
        <v>116</v>
      </c>
      <c r="B11" s="134">
        <v>246</v>
      </c>
      <c r="C11" s="134">
        <v>255</v>
      </c>
      <c r="D11" s="135">
        <f t="shared" si="0"/>
        <v>1.03658536585366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102</v>
      </c>
      <c r="C39" s="134">
        <f>SUM(C40:C60)</f>
        <v>97</v>
      </c>
      <c r="D39" s="135">
        <f t="shared" si="0"/>
        <v>0.950980392156863</v>
      </c>
    </row>
    <row r="40" s="126" customFormat="1" ht="24.95" customHeight="1" spans="1:4">
      <c r="A40" s="136" t="s">
        <v>145</v>
      </c>
      <c r="B40" s="134">
        <v>25</v>
      </c>
      <c r="C40" s="134">
        <v>25</v>
      </c>
      <c r="D40" s="135">
        <f t="shared" si="0"/>
        <v>1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77</v>
      </c>
      <c r="C51" s="134">
        <v>72</v>
      </c>
      <c r="D51" s="135">
        <f t="shared" si="0"/>
        <v>0.935064935064935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1323</v>
      </c>
      <c r="C61" s="138">
        <f>C5+C39</f>
        <v>1327</v>
      </c>
      <c r="D61" s="139">
        <f t="shared" si="0"/>
        <v>1.00302343159486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8" sqref="D18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0</v>
      </c>
      <c r="C5" s="154">
        <f>SUM(C6:C19)</f>
        <v>0</v>
      </c>
      <c r="D5" s="162" t="e">
        <f>C5/B5</f>
        <v>#DIV/0!</v>
      </c>
    </row>
    <row r="6" s="145" customFormat="1" ht="24.95" customHeight="1" spans="1:4">
      <c r="A6" s="133" t="s">
        <v>169</v>
      </c>
      <c r="B6" s="163"/>
      <c r="C6" s="163"/>
      <c r="D6" s="156"/>
    </row>
    <row r="7" s="145" customFormat="1" ht="24.95" customHeight="1" spans="1:4">
      <c r="A7" s="133" t="s">
        <v>170</v>
      </c>
      <c r="B7" s="163"/>
      <c r="C7" s="163"/>
      <c r="D7" s="156"/>
    </row>
    <row r="8" s="145" customFormat="1" ht="24.95" customHeight="1" spans="1:4">
      <c r="A8" s="133" t="s">
        <v>171</v>
      </c>
      <c r="B8" s="163"/>
      <c r="C8" s="163"/>
      <c r="D8" s="156"/>
    </row>
    <row r="9" s="145" customFormat="1" ht="24.95" customHeight="1" spans="1:4">
      <c r="A9" s="133" t="s">
        <v>172</v>
      </c>
      <c r="B9" s="163"/>
      <c r="C9" s="163"/>
      <c r="D9" s="156"/>
    </row>
    <row r="10" s="145" customFormat="1" ht="24.95" customHeight="1" spans="1:4">
      <c r="A10" s="133" t="s">
        <v>173</v>
      </c>
      <c r="B10" s="163"/>
      <c r="C10" s="163"/>
      <c r="D10" s="162" t="e">
        <f>C10/B10</f>
        <v>#DIV/0!</v>
      </c>
    </row>
    <row r="11" s="145" customFormat="1" ht="24.95" customHeight="1" spans="1:4">
      <c r="A11" s="133" t="s">
        <v>174</v>
      </c>
      <c r="B11" s="163"/>
      <c r="C11" s="163"/>
      <c r="D11" s="156"/>
    </row>
    <row r="12" s="146" customFormat="1" ht="24.95" customHeight="1" spans="1:4">
      <c r="A12" s="133" t="s">
        <v>175</v>
      </c>
      <c r="B12" s="163"/>
      <c r="C12" s="163"/>
      <c r="D12" s="162" t="e">
        <f>C12/B12</f>
        <v>#DIV/0!</v>
      </c>
    </row>
    <row r="13" s="147" customFormat="1" ht="24.95" customHeight="1" spans="1:4">
      <c r="A13" s="133" t="s">
        <v>176</v>
      </c>
      <c r="B13" s="163"/>
      <c r="C13" s="163"/>
      <c r="D13" s="156"/>
    </row>
    <row r="14" ht="24.95" customHeight="1" spans="1:4">
      <c r="A14" s="133" t="s">
        <v>177</v>
      </c>
      <c r="B14" s="163"/>
      <c r="C14" s="163"/>
      <c r="D14" s="156"/>
    </row>
    <row r="15" ht="24.95" customHeight="1" spans="1:4">
      <c r="A15" s="133" t="s">
        <v>178</v>
      </c>
      <c r="B15" s="163"/>
      <c r="C15" s="163"/>
      <c r="D15" s="156"/>
    </row>
    <row r="16" ht="24.95" customHeight="1" spans="1:4">
      <c r="A16" s="133" t="s">
        <v>179</v>
      </c>
      <c r="B16" s="163"/>
      <c r="C16" s="163"/>
      <c r="D16" s="162"/>
    </row>
    <row r="17" ht="39.75" customHeight="1" spans="1:4">
      <c r="A17" s="133" t="s">
        <v>180</v>
      </c>
      <c r="B17" s="163"/>
      <c r="C17" s="163"/>
      <c r="D17" s="156"/>
    </row>
    <row r="18" ht="24.95" customHeight="1" spans="1:4">
      <c r="A18" s="133" t="s">
        <v>181</v>
      </c>
      <c r="B18" s="163"/>
      <c r="C18" s="163"/>
      <c r="D18" s="162" t="e">
        <f>C18/B18</f>
        <v>#DIV/0!</v>
      </c>
    </row>
    <row r="19" ht="24.95" customHeight="1" spans="1:4">
      <c r="A19" s="158" t="s">
        <v>248</v>
      </c>
      <c r="B19" s="159"/>
      <c r="C19" s="159"/>
      <c r="D19" s="160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28" sqref="H28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F20" sqref="F20"/>
    </sheetView>
  </sheetViews>
  <sheetFormatPr defaultColWidth="9.125" defaultRowHeight="14.25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1561</v>
      </c>
      <c r="C5" s="154">
        <v>182</v>
      </c>
      <c r="D5" s="155"/>
    </row>
    <row r="6" s="145" customFormat="1" ht="24.95" customHeight="1" spans="1:4">
      <c r="A6" s="133" t="s">
        <v>186</v>
      </c>
      <c r="B6" s="154"/>
      <c r="C6" s="154"/>
      <c r="D6" s="156"/>
    </row>
    <row r="7" s="145" customFormat="1" ht="24.95" customHeight="1" spans="1:4">
      <c r="A7" s="133" t="s">
        <v>187</v>
      </c>
      <c r="B7" s="154"/>
      <c r="C7" s="154"/>
      <c r="D7" s="156"/>
    </row>
    <row r="8" s="145" customFormat="1" ht="24.95" customHeight="1" spans="1:4">
      <c r="A8" s="133" t="s">
        <v>188</v>
      </c>
      <c r="B8" s="154"/>
      <c r="C8" s="154"/>
      <c r="D8" s="156"/>
    </row>
    <row r="9" s="145" customFormat="1" ht="24.95" customHeight="1" spans="1:4">
      <c r="A9" s="133" t="s">
        <v>189</v>
      </c>
      <c r="B9" s="154">
        <v>1561</v>
      </c>
      <c r="C9" s="154">
        <v>182</v>
      </c>
      <c r="D9" s="157">
        <f>C9/B9</f>
        <v>0.116591928251121</v>
      </c>
    </row>
    <row r="10" s="145" customFormat="1" ht="24.95" customHeight="1" spans="1:4">
      <c r="A10" s="133" t="s">
        <v>190</v>
      </c>
      <c r="B10" s="154"/>
      <c r="C10" s="154"/>
      <c r="D10" s="156"/>
    </row>
    <row r="11" s="145" customFormat="1" ht="24.95" customHeight="1" spans="1:4">
      <c r="A11" s="133" t="s">
        <v>191</v>
      </c>
      <c r="B11" s="154"/>
      <c r="C11" s="154"/>
      <c r="D11" s="156"/>
    </row>
    <row r="12" s="146" customFormat="1" ht="24.95" customHeight="1" spans="1:4">
      <c r="A12" s="133" t="s">
        <v>192</v>
      </c>
      <c r="B12" s="154"/>
      <c r="C12" s="154"/>
      <c r="D12" s="156"/>
    </row>
    <row r="13" s="147" customFormat="1" ht="24.95" customHeight="1" spans="1:4">
      <c r="A13" s="133" t="s">
        <v>193</v>
      </c>
      <c r="B13" s="154"/>
      <c r="C13" s="154"/>
      <c r="D13" s="156"/>
    </row>
    <row r="14" ht="24.95" customHeight="1" spans="1:4">
      <c r="A14" s="158" t="s">
        <v>253</v>
      </c>
      <c r="B14" s="159"/>
      <c r="C14" s="159"/>
      <c r="D14" s="160"/>
    </row>
    <row r="20" spans="10:10">
      <c r="J20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C21" sqref="C21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F12" sqref="F12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>
        <v>1561</v>
      </c>
      <c r="C10" s="134">
        <v>182</v>
      </c>
      <c r="D10" s="135">
        <f t="shared" si="0"/>
        <v>0.116591928251121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1561</v>
      </c>
      <c r="C14" s="138">
        <f>SUM(C5:C13)</f>
        <v>182</v>
      </c>
      <c r="D14" s="139">
        <f t="shared" si="0"/>
        <v>0.116591928251121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U31" sqref="U31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D19" sqref="D19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ht="14.25" customHeight="1" spans="1:4">
      <c r="A2" s="73" t="s">
        <v>262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5" sqref="A15:A17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ht="14.25" customHeight="1" spans="1:4">
      <c r="A2" s="73" t="s">
        <v>266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C14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C5" sqref="C5:D12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ht="14.25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有志竟成</cp:lastModifiedBy>
  <dcterms:created xsi:type="dcterms:W3CDTF">2015-06-05T18:19:00Z</dcterms:created>
  <dcterms:modified xsi:type="dcterms:W3CDTF">2022-09-29T03:11:32Z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4F1562E2AC944C8290A477A99B3770C0</vt:lpwstr>
  </property>
  <property fmtid="{D5CDD505-2E9C-101B-9397-08002B2CF9AE}" pid="3" name="KSOProductBuildVer">
    <vt:lpwstr>2052-11.1.0.12358</vt:lpwstr>
  </property>
</Properties>
</file>