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1年决算\"/>
    </mc:Choice>
  </mc:AlternateContent>
  <bookViews>
    <workbookView xWindow="0" yWindow="30" windowWidth="21840" windowHeight="9885" tabRatio="928"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'04'!$A$5:$B$61</definedName>
    <definedName name="fa">#REF!</definedName>
    <definedName name="_xlnm.Print_Area" localSheetId="4">'03'!$A$1:$P$41</definedName>
    <definedName name="_xlnm.Print_Area" localSheetId="5">'03说明'!$A$1:$A$3</definedName>
    <definedName name="_xlnm.Print_Area" localSheetId="6">'04'!$A$1:$B$61</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62913"/>
</workbook>
</file>

<file path=xl/calcChain.xml><?xml version="1.0" encoding="utf-8"?>
<calcChain xmlns="http://schemas.openxmlformats.org/spreadsheetml/2006/main">
  <c r="B5" i="13" l="1"/>
  <c r="K32" i="5" l="1"/>
  <c r="L32" i="5"/>
  <c r="M32" i="5"/>
  <c r="N32" i="5"/>
  <c r="J32" i="5"/>
  <c r="B49" i="8" l="1"/>
  <c r="B13" i="8"/>
  <c r="B5" i="8" s="1"/>
  <c r="B27" i="7"/>
  <c r="B24" i="7"/>
  <c r="B21" i="7"/>
  <c r="B12" i="7"/>
  <c r="B7" i="7"/>
  <c r="B6" i="7"/>
  <c r="B6" i="6"/>
  <c r="P25" i="5"/>
  <c r="P18" i="5"/>
  <c r="P17" i="5"/>
  <c r="P16" i="5"/>
  <c r="P15" i="5"/>
  <c r="P14" i="5"/>
  <c r="P13" i="5"/>
  <c r="P7" i="5"/>
  <c r="G20" i="5"/>
  <c r="G27" i="5"/>
  <c r="G26" i="5"/>
  <c r="G19" i="5"/>
  <c r="G15" i="5"/>
  <c r="G16" i="5"/>
  <c r="G14" i="5"/>
  <c r="G13" i="5"/>
  <c r="G12" i="5"/>
  <c r="G9" i="5"/>
  <c r="G10" i="5"/>
  <c r="G8" i="5"/>
  <c r="O7" i="5"/>
  <c r="O13" i="5"/>
  <c r="O14" i="5"/>
  <c r="O15" i="5"/>
  <c r="O16" i="5"/>
  <c r="O17" i="5"/>
  <c r="O18" i="5"/>
  <c r="O25" i="5"/>
  <c r="N6" i="5"/>
  <c r="P6" i="5" s="1"/>
  <c r="M6" i="5"/>
  <c r="K6" i="5"/>
  <c r="J6" i="5"/>
  <c r="D32" i="5"/>
  <c r="D7" i="5"/>
  <c r="D23" i="5"/>
  <c r="D6" i="5" l="1"/>
  <c r="J5" i="5"/>
  <c r="M5" i="5"/>
  <c r="N5" i="5"/>
  <c r="K5" i="5"/>
  <c r="D5" i="5"/>
  <c r="H27" i="5"/>
  <c r="H26" i="5"/>
  <c r="H20" i="5"/>
  <c r="H19" i="5"/>
  <c r="H16" i="5"/>
  <c r="H15" i="5"/>
  <c r="H14" i="5"/>
  <c r="H13" i="5"/>
  <c r="H12" i="5"/>
  <c r="H11" i="5"/>
  <c r="H10" i="5"/>
  <c r="H9" i="5"/>
  <c r="H8" i="5"/>
  <c r="F32" i="5"/>
  <c r="E32" i="5"/>
  <c r="F23" i="5"/>
  <c r="E23" i="5"/>
  <c r="F7" i="5"/>
  <c r="E7" i="5"/>
  <c r="C32" i="5"/>
  <c r="B32" i="5"/>
  <c r="C23" i="5"/>
  <c r="B23" i="5"/>
  <c r="C7" i="5"/>
  <c r="B7" i="5"/>
  <c r="H7" i="5" l="1"/>
  <c r="G7" i="5"/>
  <c r="H23" i="5"/>
  <c r="G23" i="5"/>
  <c r="C6" i="5"/>
  <c r="C5" i="5" s="1"/>
  <c r="F6" i="5"/>
  <c r="G6" i="5" s="1"/>
  <c r="B6" i="5"/>
  <c r="B5" i="5" s="1"/>
  <c r="E6" i="5"/>
  <c r="E5" i="5" s="1"/>
  <c r="F5" i="5" l="1"/>
  <c r="H6" i="5"/>
  <c r="D24" i="3" l="1"/>
  <c r="D13" i="3"/>
  <c r="D14" i="3"/>
  <c r="D15" i="3"/>
  <c r="D16" i="3"/>
  <c r="D17" i="3"/>
  <c r="D12" i="3"/>
  <c r="D6" i="3"/>
  <c r="D5" i="3"/>
  <c r="C5" i="3"/>
  <c r="B5" i="3"/>
  <c r="D7" i="2"/>
  <c r="D8" i="2"/>
  <c r="D9" i="2"/>
  <c r="D11" i="2"/>
  <c r="D12" i="2"/>
  <c r="D13" i="2"/>
  <c r="D14" i="2"/>
  <c r="D15" i="2"/>
  <c r="D18" i="2"/>
  <c r="D25" i="2"/>
  <c r="D26" i="2"/>
  <c r="C22" i="2"/>
  <c r="B22" i="2"/>
  <c r="C6" i="2"/>
  <c r="B6" i="2"/>
  <c r="D22" i="2" l="1"/>
  <c r="D6" i="2"/>
  <c r="B5" i="2"/>
  <c r="C5" i="2"/>
  <c r="D5" i="2" s="1"/>
  <c r="L6" i="5"/>
  <c r="L5" i="5" l="1"/>
  <c r="O6" i="5"/>
</calcChain>
</file>

<file path=xl/sharedStrings.xml><?xml version="1.0" encoding="utf-8"?>
<sst xmlns="http://schemas.openxmlformats.org/spreadsheetml/2006/main" count="922" uniqueCount="614">
  <si>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</si>
  <si>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</si>
  <si>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</si>
  <si>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</si>
  <si>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</si>
  <si>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</si>
  <si>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</si>
  <si>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</si>
  <si>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</si>
  <si>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</si>
  <si>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</si>
  <si>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</si>
  <si>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</si>
  <si>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</si>
  <si>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</si>
  <si>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</si>
  <si>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</si>
  <si>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</si>
  <si>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</si>
  <si>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</si>
  <si>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</si>
  <si>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</si>
  <si>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</si>
  <si>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</si>
  <si>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</si>
  <si>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</si>
  <si>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</si>
  <si>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</si>
  <si>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</si>
  <si>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</si>
  <si>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</si>
  <si>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</si>
  <si>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</si>
  <si>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</si>
  <si>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</si>
  <si>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</si>
  <si>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</si>
  <si>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</si>
  <si>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</si>
  <si>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</si>
  <si>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</si>
  <si>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</si>
  <si>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</si>
  <si>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</si>
  <si>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</si>
  <si>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</si>
  <si>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</si>
  <si>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</si>
  <si>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</si>
  <si>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</si>
  <si>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</si>
  <si>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</si>
  <si>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</si>
  <si>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</si>
  <si>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</si>
  <si>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</si>
  <si>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</si>
  <si>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</si>
  <si>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</si>
  <si>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</si>
  <si>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</si>
  <si>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</si>
  <si>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</si>
  <si>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</si>
  <si>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</si>
  <si>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</si>
  <si>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</si>
  <si>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</si>
  <si>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</si>
  <si>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</si>
  <si>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</si>
  <si>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</si>
  <si>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</si>
  <si>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</si>
  <si>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</si>
  <si>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</si>
  <si>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</si>
  <si>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</si>
  <si>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</si>
  <si>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</si>
  <si>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</si>
  <si>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</si>
  <si>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</si>
  <si>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</si>
  <si>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</si>
  <si>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</si>
  <si>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</si>
  <si>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</si>
  <si>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</si>
  <si>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</si>
  <si>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</si>
  <si>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</si>
  <si>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</si>
  <si>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</si>
  <si>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</si>
  <si>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</si>
  <si>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</si>
  <si>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</si>
  <si>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</si>
  <si>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</si>
  <si>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</si>
  <si>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</si>
  <si>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</si>
  <si>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</si>
  <si>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</si>
  <si>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</si>
  <si>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</si>
  <si>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</si>
  <si>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</si>
  <si>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</si>
  <si>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</si>
  <si>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</si>
  <si>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</si>
  <si>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</si>
  <si>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</si>
  <si>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</si>
  <si>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</si>
  <si>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</si>
  <si>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</si>
  <si>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</si>
  <si>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</si>
  <si>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</si>
  <si>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</si>
  <si>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</si>
  <si>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</si>
  <si>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</si>
  <si>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</si>
  <si>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</si>
  <si>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</si>
  <si>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</si>
  <si>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</si>
  <si>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</si>
  <si>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</si>
  <si>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</si>
  <si>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</si>
  <si>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</si>
  <si>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</si>
  <si>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</si>
  <si>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</si>
  <si>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</si>
  <si>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</si>
  <si>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</si>
  <si>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</si>
  <si>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</si>
  <si>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</si>
  <si>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</si>
  <si>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</si>
  <si>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</si>
  <si>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</si>
  <si>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事业运行</t>
  </si>
  <si>
    <t xml:space="preserve">  政府办公厅(室)及相关机构事务</t>
  </si>
  <si>
    <t xml:space="preserve">    其他政府办公厅(室)及相关机构事务支出</t>
  </si>
  <si>
    <t xml:space="preserve">  财政事务</t>
  </si>
  <si>
    <t xml:space="preserve">  群众团体事务</t>
  </si>
  <si>
    <t xml:space="preserve">  党委办公厅(室)及相关机构事务</t>
  </si>
  <si>
    <t xml:space="preserve">  其他一般公共服务支出(款)</t>
  </si>
  <si>
    <t xml:space="preserve">    其他一般公共服务支出(项)</t>
  </si>
  <si>
    <t xml:space="preserve">    其他支出</t>
  </si>
  <si>
    <t>国防支出</t>
  </si>
  <si>
    <t>文化旅游体育与传媒支出</t>
  </si>
  <si>
    <t xml:space="preserve">  文化和旅游</t>
  </si>
  <si>
    <t xml:space="preserve">    群众文化</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</si>
  <si>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</si>
  <si>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</si>
  <si>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</si>
  <si>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</si>
  <si>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</si>
  <si>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</si>
  <si>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</si>
  <si>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</si>
  <si>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</si>
  <si>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</si>
  <si>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</si>
  <si>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</si>
  <si>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</si>
  <si>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</si>
  <si>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 xml:space="preserve">  其他卫生健康支出(款)</t>
  </si>
  <si>
    <t xml:space="preserve">    其他卫生健康支出(项)</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</si>
  <si>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</si>
  <si>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</si>
  <si>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</si>
  <si>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</si>
  <si>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</si>
  <si>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</si>
  <si>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农林水支出</t>
  </si>
  <si>
    <t xml:space="preserve">  农业农村</t>
  </si>
  <si>
    <t xml:space="preserve">    对高校毕业生到基层任职补助</t>
  </si>
  <si>
    <t xml:space="preserve">  林业和草原</t>
  </si>
  <si>
    <t xml:space="preserve">    其他林业和草原支出</t>
  </si>
  <si>
    <t xml:space="preserve">  水利</t>
  </si>
  <si>
    <t xml:space="preserve">    其他水利支出</t>
  </si>
  <si>
    <t xml:space="preserve">  扶贫</t>
  </si>
  <si>
    <t xml:space="preserve">    其他扶贫支出</t>
  </si>
  <si>
    <t xml:space="preserve">  农村综合改革</t>
  </si>
  <si>
    <t xml:space="preserve">    对村民委员会和村党支部的补助</t>
  </si>
  <si>
    <t>交通运输支出</t>
  </si>
  <si>
    <t xml:space="preserve">  其他支出</t>
  </si>
  <si>
    <t>住房保障支出</t>
  </si>
  <si>
    <t xml:space="preserve">  住房改革支出</t>
  </si>
  <si>
    <t xml:space="preserve">    住房公积金</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</si>
  <si>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</si>
  <si>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</si>
  <si>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</si>
  <si>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</si>
  <si>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</si>
  <si>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</si>
  <si>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</si>
  <si>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</si>
  <si>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</si>
  <si>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</si>
  <si>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</si>
  <si>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</si>
  <si>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</si>
  <si>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</si>
  <si>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</si>
  <si>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</si>
  <si>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</si>
  <si>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</si>
  <si>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基础设施建设</t>
  </si>
  <si>
    <t xml:space="preserve">  设备购置</t>
  </si>
  <si>
    <t>对事业单位经常性补助</t>
  </si>
  <si>
    <t xml:space="preserve">  工资福利支出</t>
  </si>
  <si>
    <t xml:space="preserve">  商品和服务支出</t>
  </si>
  <si>
    <t>对个人和家庭的补助</t>
  </si>
  <si>
    <t xml:space="preserve">  社会福利和救助</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</si>
  <si>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</si>
  <si>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</si>
  <si>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</si>
  <si>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</si>
  <si>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</si>
  <si>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</si>
  <si>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</si>
  <si>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</si>
  <si>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</si>
  <si>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</si>
  <si>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</si>
  <si>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</si>
  <si>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</si>
  <si>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</si>
  <si>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</si>
  <si>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</si>
  <si>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</si>
  <si>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</si>
  <si>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</si>
  <si>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</si>
  <si>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</si>
  <si>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</si>
  <si>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</si>
  <si>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</si>
  <si>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</si>
  <si>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</si>
  <si>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</si>
  <si>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</si>
  <si>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</si>
  <si>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</si>
  <si>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</si>
  <si>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</si>
  <si>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</si>
  <si>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</si>
  <si>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</si>
  <si>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</si>
  <si>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</si>
  <si>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</si>
  <si>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</si>
  <si>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</si>
  <si>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</si>
  <si>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</si>
  <si>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</si>
  <si>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</si>
  <si>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</si>
  <si>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</si>
  <si>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</si>
  <si>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</si>
  <si>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</si>
  <si>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</si>
  <si>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</si>
  <si>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</si>
  <si>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</si>
  <si>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</si>
  <si>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</si>
  <si>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</si>
  <si>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</si>
  <si>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</si>
  <si>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</si>
  <si>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</si>
  <si>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</si>
  <si>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</si>
  <si>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</si>
  <si>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</si>
  <si>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</si>
  <si>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</si>
  <si>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</si>
  <si>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</si>
  <si>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</si>
  <si>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</si>
  <si>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</si>
  <si>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</si>
  <si>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</si>
  <si>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</si>
  <si>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</si>
  <si>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</si>
  <si>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</si>
  <si>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</si>
  <si>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</si>
  <si>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</si>
  <si>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</si>
  <si>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</si>
  <si>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</si>
  <si>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</si>
  <si>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</si>
  <si>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</si>
  <si>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</si>
  <si>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</si>
  <si>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</si>
  <si>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</si>
  <si>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</si>
  <si>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</si>
  <si>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</si>
  <si>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</si>
  <si>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</si>
  <si>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</si>
  <si>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</si>
  <si>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</si>
  <si>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</si>
  <si>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</si>
  <si>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</si>
  <si>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</si>
  <si>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</si>
  <si>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</si>
  <si>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</si>
  <si>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</si>
  <si>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</si>
  <si>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</si>
  <si>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</si>
  <si>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</si>
  <si>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</si>
  <si>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</si>
  <si>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</si>
  <si>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</si>
  <si>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</si>
  <si>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</si>
  <si>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</si>
  <si>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</si>
  <si>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</si>
  <si>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</si>
  <si>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</si>
  <si>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</si>
  <si>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</si>
  <si>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</si>
  <si>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</si>
  <si>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</si>
  <si>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</si>
  <si>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</si>
  <si>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</si>
  <si>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</si>
  <si>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</si>
  <si>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</si>
  <si>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</si>
  <si>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</si>
  <si>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</si>
  <si>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</si>
  <si>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</si>
  <si>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</si>
  <si>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</si>
  <si>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</si>
  <si>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</si>
  <si>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</si>
  <si>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</si>
  <si>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</si>
  <si>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</si>
  <si>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</si>
  <si>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</si>
  <si>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</si>
  <si>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</si>
  <si>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</si>
  <si>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</si>
  <si>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</si>
  <si>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</si>
  <si>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</si>
  <si>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</si>
  <si>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</si>
  <si>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</si>
  <si>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</si>
  <si>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</si>
  <si>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</si>
  <si>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</si>
  <si>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</si>
  <si>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</si>
  <si>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</si>
  <si>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</si>
  <si>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</si>
  <si>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</si>
  <si>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</si>
  <si>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</si>
  <si>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</si>
  <si>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</si>
  <si>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</si>
  <si>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</si>
  <si>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</si>
  <si>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</si>
  <si>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</si>
  <si>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</si>
  <si>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</si>
  <si>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</si>
  <si>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</si>
  <si>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</si>
  <si>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</si>
  <si>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</si>
  <si>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</si>
  <si>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</si>
  <si>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</si>
  <si>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</si>
  <si>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</si>
  <si>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</si>
  <si>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</si>
  <si>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</si>
  <si>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</si>
  <si>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</si>
  <si>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</si>
  <si>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</si>
  <si>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</si>
  <si>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</si>
  <si>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</si>
  <si>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</si>
  <si>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</si>
  <si>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</si>
  <si>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</si>
  <si>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</si>
  <si>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</si>
  <si>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</si>
  <si>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</si>
  <si>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</si>
  <si>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</si>
  <si>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</si>
  <si>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</si>
  <si>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</si>
  <si>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</si>
  <si>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</si>
  <si>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</si>
  <si>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</si>
  <si>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</si>
  <si>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</si>
  <si>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</si>
  <si>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</si>
  <si>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</si>
  <si>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</si>
  <si>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</si>
  <si>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</si>
  <si>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</si>
  <si>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</si>
  <si>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</si>
  <si>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</si>
  <si>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</si>
  <si>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</si>
  <si>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</si>
  <si>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</si>
  <si>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</si>
  <si>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</si>
  <si>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</si>
  <si>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</si>
  <si>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</si>
  <si>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</si>
  <si>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</si>
  <si>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</si>
  <si>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</si>
  <si>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</si>
  <si>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</si>
  <si>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</si>
  <si>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</si>
  <si>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</si>
  <si>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</si>
  <si>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</si>
  <si>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</si>
  <si>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</si>
  <si>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表16</t>
  </si>
  <si>
    <t>单位：亿元</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</si>
  <si>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</si>
  <si>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</si>
  <si>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</si>
  <si>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</si>
  <si>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</si>
  <si>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</si>
  <si>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</si>
  <si>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</si>
  <si>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</si>
  <si>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</si>
  <si>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</si>
  <si>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</si>
  <si>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</si>
  <si>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</si>
  <si>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</si>
  <si>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</si>
  <si>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</si>
  <si>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</si>
  <si>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</si>
  <si>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</si>
  <si>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</si>
  <si>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</si>
  <si>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</si>
  <si>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</si>
  <si>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</si>
  <si>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</si>
  <si>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</si>
  <si>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</si>
  <si>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</si>
  <si>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</si>
  <si>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</si>
  <si>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</si>
  <si>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</si>
  <si>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</si>
  <si>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</si>
  <si>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</si>
  <si>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</si>
  <si>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</si>
  <si>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</si>
  <si>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</si>
  <si>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</si>
  <si>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</si>
  <si>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</si>
  <si>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</si>
  <si>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</si>
  <si>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</si>
  <si>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</si>
  <si>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</si>
  <si>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</si>
  <si>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</si>
  <si>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</si>
  <si>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</si>
  <si>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</si>
  <si>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</si>
  <si>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</si>
  <si>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</si>
  <si>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</si>
  <si>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</si>
  <si>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</si>
  <si>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</si>
  <si>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</si>
  <si>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2022年9月</t>
    <phoneticPr fontId="68" type="noConversion"/>
  </si>
  <si>
    <t>一、上级补助收入</t>
    <phoneticPr fontId="68" type="noConversion"/>
  </si>
  <si>
    <t>二、下级上解收入</t>
    <phoneticPr fontId="68" type="noConversion"/>
  </si>
  <si>
    <t>二、补助下级支出</t>
    <phoneticPr fontId="68" type="noConversion"/>
  </si>
  <si>
    <t>关于2021年一般公共预算收支决算的说明</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</si>
  <si>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</si>
  <si>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</si>
  <si>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</si>
  <si>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</si>
  <si>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r>
      <t xml:space="preserve">        国有资本经营预算是对国有资本收益作出支出安排的收支预算。
</t>
    </r>
    <r>
      <rPr>
        <sz val="16"/>
        <color theme="1"/>
        <rFont val="方正仿宋_GBK"/>
        <family val="4"/>
        <charset val="134"/>
      </rPr>
      <t xml:space="preserve">        2021</t>
    </r>
    <r>
      <rPr>
        <sz val="16"/>
        <color theme="1"/>
        <rFont val="方正仿宋_GBK"/>
        <charset val="134"/>
      </rPr>
      <t xml:space="preserve">年无国有资本经营预算收入和支出。
</t>
    </r>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</si>
  <si>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</si>
  <si>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</si>
  <si>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</si>
  <si>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</si>
  <si>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重庆市涪陵区马武镇2021年决算</t>
    <phoneticPr fontId="68" type="noConversion"/>
  </si>
  <si>
    <r>
      <t xml:space="preserve"> 2021年涪陵区马武镇</t>
    </r>
    <r>
      <rPr>
        <sz val="12"/>
        <rFont val="宋体"/>
        <family val="3"/>
        <charset val="134"/>
      </rPr>
      <t>支出决算表………………………………………………………………………………2</t>
    </r>
    <phoneticPr fontId="68" type="noConversion"/>
  </si>
  <si>
    <t xml:space="preserve"> 2021年度涪陵区马武镇一般公共预算收支决算表……………………………………………………………3</t>
    <phoneticPr fontId="68" type="noConversion"/>
  </si>
  <si>
    <t xml:space="preserve"> 关于2021年区马武镇一般公共预算收支决算的说明…………………………………………………………4</t>
    <phoneticPr fontId="68" type="noConversion"/>
  </si>
  <si>
    <t xml:space="preserve"> 2021年度涪陵区马武镇一般公共预算本级支出决算表（按功能分类科目）………………………………5</t>
    <phoneticPr fontId="68" type="noConversion"/>
  </si>
  <si>
    <t xml:space="preserve"> 2021年涪陵区马武镇一般公共预算基本支出决算表（按经济分类科目）…………………………………34</t>
    <phoneticPr fontId="68" type="noConversion"/>
  </si>
  <si>
    <t xml:space="preserve"> 2021年涪陵区马武镇一般公共预算转移性收支决算表………………………………………………………36</t>
    <phoneticPr fontId="68" type="noConversion"/>
  </si>
  <si>
    <t xml:space="preserve"> 2021年涪陵区马武镇一般公共预算转移支付决算表（分地区）……………………………………………37</t>
    <phoneticPr fontId="68" type="noConversion"/>
  </si>
  <si>
    <t xml:space="preserve"> 2021年涪陵区马武镇一般公共预算转移支付决算表（分项目）……………………………………………38</t>
    <phoneticPr fontId="68" type="noConversion"/>
  </si>
  <si>
    <t xml:space="preserve"> 关于2021年区马武镇一般公共预算转移支付收支决算的说明………………………………………………39</t>
    <phoneticPr fontId="68" type="noConversion"/>
  </si>
  <si>
    <t xml:space="preserve"> 2021年涪陵区马武镇政府性基金预算收支决算表……………………………………………………………40</t>
    <phoneticPr fontId="68" type="noConversion"/>
  </si>
  <si>
    <t xml:space="preserve"> 关于2021年涪陵区马武镇政府性基金预算收支决算的说明…………………………………………………41</t>
    <phoneticPr fontId="68" type="noConversion"/>
  </si>
  <si>
    <t xml:space="preserve"> 2021年涪陵区马武镇政府性基金预算支出本级支出决算表…………………………………………………42</t>
    <phoneticPr fontId="68" type="noConversion"/>
  </si>
  <si>
    <t xml:space="preserve"> 2021年涪陵区马武镇政府性基金预算转移支付收支决算表…………………………………………………44</t>
    <phoneticPr fontId="68" type="noConversion"/>
  </si>
  <si>
    <t xml:space="preserve"> 2021年涪陵区马武镇政府性基金预算转移支付收支决算表（分地区）……………………………………45</t>
    <phoneticPr fontId="68" type="noConversion"/>
  </si>
  <si>
    <t xml:space="preserve"> 2021年涪陵区马武镇政府性基金预算转移支付收支决算表（分项目）……………………………………46</t>
    <phoneticPr fontId="68" type="noConversion"/>
  </si>
  <si>
    <t xml:space="preserve"> 2021年涪陵区马武镇国有资本经营预算收支决算表 ……………………………………………………… 47</t>
    <phoneticPr fontId="68" type="noConversion"/>
  </si>
  <si>
    <t xml:space="preserve"> 关于2021年涪陵区马武镇国有资本经营预算收支决算的说明………………………………………………48</t>
    <phoneticPr fontId="68" type="noConversion"/>
  </si>
  <si>
    <r>
      <t xml:space="preserve"> 2021年涪陵区</t>
    </r>
    <r>
      <rPr>
        <sz val="12"/>
        <rFont val="宋体"/>
        <family val="3"/>
        <charset val="134"/>
      </rPr>
      <t>马武镇社会保险基金预算收支决算表 ……………………………………………………… 49</t>
    </r>
    <phoneticPr fontId="68" type="noConversion"/>
  </si>
  <si>
    <r>
      <t xml:space="preserve"> 2021年涪陵区</t>
    </r>
    <r>
      <rPr>
        <sz val="12"/>
        <rFont val="宋体"/>
        <family val="3"/>
        <charset val="134"/>
      </rPr>
      <t>马武镇地方政府债务限额及余额决算情况表 ……………………………………………… 50</t>
    </r>
    <phoneticPr fontId="68" type="noConversion"/>
  </si>
  <si>
    <r>
      <t xml:space="preserve"> 2021年涪陵区</t>
    </r>
    <r>
      <rPr>
        <sz val="12"/>
        <rFont val="宋体"/>
        <family val="3"/>
        <charset val="134"/>
      </rPr>
      <t>马武镇地方政府债券使用情况表 …………………………………………………………… 51</t>
    </r>
    <phoneticPr fontId="68" type="noConversion"/>
  </si>
  <si>
    <t xml:space="preserve"> 2021年涪陵区马武镇专项债券项目实施进度情况表…………………………………………………………52</t>
    <phoneticPr fontId="68" type="noConversion"/>
  </si>
  <si>
    <r>
      <t xml:space="preserve"> 2021年涪陵区</t>
    </r>
    <r>
      <rPr>
        <sz val="12"/>
        <rFont val="宋体"/>
        <family val="3"/>
        <charset val="134"/>
      </rPr>
      <t>马武镇地方政府债务相关情况表 …………………………………………………………… 53</t>
    </r>
    <phoneticPr fontId="68" type="noConversion"/>
  </si>
  <si>
    <r>
      <t xml:space="preserve"> 2021年涪陵区</t>
    </r>
    <r>
      <rPr>
        <sz val="12"/>
        <rFont val="宋体"/>
        <family val="3"/>
        <charset val="134"/>
      </rPr>
      <t>马武镇地方政府债务指标表 ………………………………………………………………… 54</t>
    </r>
    <phoneticPr fontId="68" type="noConversion"/>
  </si>
  <si>
    <t xml:space="preserve"> 2021年涪陵区马武镇基本建设支出决算表……………………………………………………………………55</t>
    <phoneticPr fontId="68" type="noConversion"/>
  </si>
  <si>
    <r>
      <t>2021年涪陵区马武镇</t>
    </r>
    <r>
      <rPr>
        <sz val="20"/>
        <color theme="1"/>
        <rFont val="方正小标宋_GBK"/>
        <charset val="134"/>
      </rPr>
      <t>收入决算表</t>
    </r>
    <phoneticPr fontId="68" type="noConversion"/>
  </si>
  <si>
    <r>
      <t>2021年涪陵区马武镇</t>
    </r>
    <r>
      <rPr>
        <sz val="20"/>
        <color theme="1"/>
        <rFont val="方正小标宋_GBK"/>
        <charset val="134"/>
      </rPr>
      <t>支出决算表</t>
    </r>
    <phoneticPr fontId="68" type="noConversion"/>
  </si>
  <si>
    <t xml:space="preserve"> 2021年涪陵区马武镇收入决算表………………………………………………………………………………1</t>
    <phoneticPr fontId="68" type="noConversion"/>
  </si>
  <si>
    <r>
      <t xml:space="preserve"> 2021年度涪陵区马武镇</t>
    </r>
    <r>
      <rPr>
        <sz val="20"/>
        <color theme="1"/>
        <rFont val="方正小标宋_GBK"/>
        <charset val="134"/>
      </rPr>
      <t>一般公共预算收支决算表</t>
    </r>
    <phoneticPr fontId="68" type="noConversion"/>
  </si>
  <si>
    <r>
      <t>2021年度涪陵区马武镇</t>
    </r>
    <r>
      <rPr>
        <sz val="20"/>
        <color theme="1"/>
        <rFont val="方正小标宋_GBK"/>
        <charset val="134"/>
      </rPr>
      <t>一般公共预算本级支出决算表</t>
    </r>
    <phoneticPr fontId="68" type="noConversion"/>
  </si>
  <si>
    <r>
      <t xml:space="preserve"> 2021年涪陵区马武镇</t>
    </r>
    <r>
      <rPr>
        <sz val="20"/>
        <color theme="1"/>
        <rFont val="方正小标宋_GBK"/>
        <charset val="134"/>
      </rPr>
      <t>一般公共预算基本支出决算表</t>
    </r>
    <phoneticPr fontId="68" type="noConversion"/>
  </si>
  <si>
    <r>
      <t xml:space="preserve"> 2021年涪陵区马武镇</t>
    </r>
    <r>
      <rPr>
        <sz val="20"/>
        <color theme="1"/>
        <rFont val="方正小标宋_GBK"/>
        <charset val="134"/>
      </rPr>
      <t>一般公共预算转移性收支决算表</t>
    </r>
    <phoneticPr fontId="68" type="noConversion"/>
  </si>
  <si>
    <t>2021年涪陵区马武镇一般公共预算转移支付决算表</t>
    <phoneticPr fontId="68" type="noConversion"/>
  </si>
  <si>
    <r>
      <t>2021年涪陵区马武镇</t>
    </r>
    <r>
      <rPr>
        <sz val="20"/>
        <color theme="1"/>
        <rFont val="方正小标宋_GBK"/>
        <charset val="134"/>
      </rPr>
      <t>一般公共预算转移支付决算表</t>
    </r>
    <phoneticPr fontId="68" type="noConversion"/>
  </si>
  <si>
    <r>
      <t>关于2021年涪陵区马武镇</t>
    </r>
    <r>
      <rPr>
        <sz val="20"/>
        <color theme="1"/>
        <rFont val="方正小标宋_GBK"/>
        <charset val="134"/>
      </rPr>
      <t>一般公共预算转移支付收支决算的说明</t>
    </r>
    <phoneticPr fontId="68" type="noConversion"/>
  </si>
  <si>
    <r>
      <t>2021年涪陵区马武镇</t>
    </r>
    <r>
      <rPr>
        <sz val="20"/>
        <color theme="1"/>
        <rFont val="方正小标宋_GBK"/>
        <charset val="134"/>
      </rPr>
      <t>政府性基金预算收支决算表</t>
    </r>
    <phoneticPr fontId="68" type="noConversion"/>
  </si>
  <si>
    <r>
      <t xml:space="preserve"> 2021年涪陵区马武镇</t>
    </r>
    <r>
      <rPr>
        <sz val="20"/>
        <color theme="1"/>
        <rFont val="方正小标宋_GBK"/>
        <charset val="134"/>
      </rPr>
      <t>政府性基金预算支出本级支出决算表</t>
    </r>
    <phoneticPr fontId="68" type="noConversion"/>
  </si>
  <si>
    <r>
      <t>2021年涪陵区马武镇</t>
    </r>
    <r>
      <rPr>
        <sz val="20"/>
        <color theme="1"/>
        <rFont val="方正小标宋_GBK"/>
        <charset val="134"/>
      </rPr>
      <t>政府性基金预算转移支付收支决算表</t>
    </r>
    <phoneticPr fontId="68" type="noConversion"/>
  </si>
  <si>
    <r>
      <t xml:space="preserve"> 2021年涪陵区马武镇</t>
    </r>
    <r>
      <rPr>
        <sz val="20"/>
        <color theme="1"/>
        <rFont val="方正小标宋_GBK"/>
        <charset val="134"/>
      </rPr>
      <t>政府性基金预算转移支付收支决算表</t>
    </r>
    <phoneticPr fontId="68" type="noConversion"/>
  </si>
  <si>
    <t xml:space="preserve"> 2021年涪陵区马武镇政府性基金预算转移支付收支决算表</t>
    <phoneticPr fontId="68" type="noConversion"/>
  </si>
  <si>
    <r>
      <t xml:space="preserve"> 2021年涪陵区马武镇</t>
    </r>
    <r>
      <rPr>
        <sz val="20"/>
        <color theme="1"/>
        <rFont val="方正小标宋_GBK"/>
        <charset val="134"/>
      </rPr>
      <t>国有资本经营预算收支决算表</t>
    </r>
    <phoneticPr fontId="68" type="noConversion"/>
  </si>
  <si>
    <t>关于2021年涪陵区马武镇国有资本经营预算收支决算的说明</t>
    <phoneticPr fontId="68" type="noConversion"/>
  </si>
  <si>
    <r>
      <t xml:space="preserve"> 2021年涪陵区马武镇</t>
    </r>
    <r>
      <rPr>
        <sz val="20"/>
        <color theme="1"/>
        <rFont val="方正小标宋_GBK"/>
        <charset val="134"/>
      </rPr>
      <t>社会保险基金预算收支决算表</t>
    </r>
    <phoneticPr fontId="68" type="noConversion"/>
  </si>
  <si>
    <t xml:space="preserve"> 2021年涪陵区马武镇地方政府债务限额及余额决算情况表</t>
    <phoneticPr fontId="68" type="noConversion"/>
  </si>
  <si>
    <r>
      <t xml:space="preserve"> 2021年涪陵区马武镇</t>
    </r>
    <r>
      <rPr>
        <sz val="20"/>
        <color theme="1"/>
        <rFont val="方正小标宋_GBK"/>
        <charset val="134"/>
      </rPr>
      <t>地方政府债券使用情况表</t>
    </r>
    <phoneticPr fontId="68" type="noConversion"/>
  </si>
  <si>
    <r>
      <t>2021年涪陵区马武镇</t>
    </r>
    <r>
      <rPr>
        <sz val="20"/>
        <color theme="1"/>
        <rFont val="方正小标宋_GBK"/>
        <charset val="134"/>
      </rPr>
      <t>专项债券项目实施进度情况表</t>
    </r>
    <phoneticPr fontId="68" type="noConversion"/>
  </si>
  <si>
    <r>
      <t xml:space="preserve"> 2021年涪陵区马武镇</t>
    </r>
    <r>
      <rPr>
        <sz val="20"/>
        <color theme="1"/>
        <rFont val="方正小标宋_GBK"/>
        <charset val="134"/>
      </rPr>
      <t>地方政府债务相关情况表</t>
    </r>
    <phoneticPr fontId="68" type="noConversion"/>
  </si>
  <si>
    <r>
      <t xml:space="preserve"> 2021年涪陵区马武镇</t>
    </r>
    <r>
      <rPr>
        <sz val="20"/>
        <color theme="1"/>
        <rFont val="方正小标宋_GBK"/>
        <charset val="134"/>
      </rPr>
      <t>地方政府债务指标表</t>
    </r>
    <phoneticPr fontId="68" type="noConversion"/>
  </si>
  <si>
    <t>2021年涪陵区马武镇基本建设支出决算表</t>
    <phoneticPr fontId="68" type="noConversion"/>
  </si>
  <si>
    <t>马武镇</t>
    <phoneticPr fontId="68" type="noConversion"/>
  </si>
  <si>
    <t>备注：社会保险基金实行全市统筹的财政体制，相关数据由全市统一编制并向社会公开，我镇以空表列示。</t>
    <phoneticPr fontId="68" type="noConversion"/>
  </si>
  <si>
    <t>注：本表无数据，原因是我镇无对下级的转移支付。</t>
    <phoneticPr fontId="68" type="noConversion"/>
  </si>
  <si>
    <r>
      <t>关于2021年涪陵区马武镇</t>
    </r>
    <r>
      <rPr>
        <sz val="20"/>
        <color theme="1"/>
        <rFont val="方正小标宋_GBK"/>
        <charset val="134"/>
      </rPr>
      <t>政府性基金预算收支决算的说明</t>
    </r>
    <phoneticPr fontId="68" type="noConversion"/>
  </si>
  <si>
    <t>注：本表无数据，原因是我镇无对下级的转移支付。</t>
    <phoneticPr fontId="68" type="noConversion"/>
  </si>
  <si>
    <t>注：一般性转移支付补助包括体制补助，固定结算补助，营改增基数补助等。专项补助指专门用于某个具体项目的补助，需专款专用。本表无数据，原因是我镇无对下级的转移支付。</t>
    <phoneticPr fontId="68" type="noConversion"/>
  </si>
  <si>
    <r>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2021年一般公共预算收入年初预算数为2366</t>
    </r>
    <r>
      <rPr>
        <sz val="16"/>
        <color theme="1"/>
        <rFont val="方正仿宋_GBK"/>
        <charset val="134"/>
      </rPr>
      <t>万元，调整预算数为</t>
    </r>
    <r>
      <rPr>
        <sz val="16"/>
        <color theme="1"/>
        <rFont val="方正仿宋_GBK"/>
        <family val="4"/>
        <charset val="134"/>
      </rPr>
      <t>2366</t>
    </r>
    <r>
      <rPr>
        <sz val="16"/>
        <color theme="1"/>
        <rFont val="方正仿宋_GBK"/>
        <charset val="134"/>
      </rPr>
      <t>万元，变动预算数为</t>
    </r>
    <r>
      <rPr>
        <sz val="16"/>
        <color theme="1"/>
        <rFont val="方正仿宋_GBK"/>
        <family val="4"/>
        <charset val="134"/>
      </rPr>
      <t>2366</t>
    </r>
    <r>
      <rPr>
        <sz val="16"/>
        <color theme="1"/>
        <rFont val="方正仿宋_GBK"/>
        <charset val="134"/>
      </rPr>
      <t>万元，执行数为</t>
    </r>
    <r>
      <rPr>
        <sz val="16"/>
        <color theme="1"/>
        <rFont val="方正仿宋_GBK"/>
        <family val="4"/>
        <charset val="134"/>
      </rPr>
      <t>2229</t>
    </r>
    <r>
      <rPr>
        <sz val="16"/>
        <color theme="1"/>
        <rFont val="方正仿宋_GBK"/>
        <charset val="134"/>
      </rPr>
      <t>万元，决算数为</t>
    </r>
    <r>
      <rPr>
        <sz val="16"/>
        <color theme="1"/>
        <rFont val="方正仿宋_GBK"/>
        <family val="4"/>
        <charset val="134"/>
      </rPr>
      <t>2229</t>
    </r>
    <r>
      <rPr>
        <sz val="16"/>
        <color theme="1"/>
        <rFont val="方正仿宋_GBK"/>
        <charset val="134"/>
      </rPr>
      <t>万元，减少</t>
    </r>
    <r>
      <rPr>
        <sz val="16"/>
        <color theme="1"/>
        <rFont val="方正仿宋_GBK"/>
        <family val="4"/>
        <charset val="134"/>
      </rPr>
      <t>1.1</t>
    </r>
    <r>
      <rPr>
        <sz val="16"/>
        <color theme="1"/>
        <rFont val="方正仿宋_GBK"/>
        <charset val="134"/>
      </rPr>
      <t>%。其中，税收收入2221万元，减少1.3%；非税收入8万元，增长100%。
        一般公共预算收入加上上级补助、上年结转等，收入总计4778万元。
        二、 2021年一般公共预算支出
        2021年一般公共预算支出年初预算数为4710万元，调整预算数4710万元，变动预算数4772万元 ，执行数为4635万元，决算数为4635万元，下降3.0%。
        一般公共预算支出加上上解上级支出、结转下年等，支出总计4778万元。</t>
    </r>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</si>
  <si>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年马武镇政府性基金预算收入与支出的平衡关系。收入总计（本级收入合计+转移性收入合计）=支出总计（本级支出合计+转移性支出合计）
        一、2021年马武镇政府性基金预算收入
        2021年政府性基金预算收入年初预算数为0万元，调整预算数为0万元，变动预算数为0万元，执行数为0万元，决算数为0万元，下降100%。
        政府性基金预算收入加上上级补助和上年结转等，收入总计120万元。
        二、2021年镇级政府性基金预算支出
        2021年政府性基金预算支出年初预算数为0万元，调整预算数为0万元，变动预算数为0万元，执行数为0万元，决算数为0万元，下降100%。
        政府性基金预算镇级支出加上结转下年，支出总计120万元。</t>
    <phoneticPr fontId="68" type="noConversion"/>
  </si>
  <si>
    <t xml:space="preserve">    体制补助收入</t>
    <phoneticPr fontId="68" type="noConversion"/>
  </si>
  <si>
    <t xml:space="preserve">    社会保障和就业</t>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</si>
  <si>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2021年上级对我乡镇（街道）转移支付情况
         2021年上级对我马武镇转移支付年初预算数为2483万元，调整预算数为2483万元，变动预算数为2545万元，执行数为2545万元，决算数为2545万元，下降4.40%，主要是因为本级税收收入下降导致结算补助下降。
       二、 2021年我镇对下级转移支付情况
       我镇对下级无转移支付。</t>
    <phoneticPr fontId="68" type="noConversion"/>
  </si>
  <si>
    <t>注：本表无数据，原因是我镇无地方政府债务。</t>
    <phoneticPr fontId="68" type="noConversion"/>
  </si>
  <si>
    <t>注：本表无数据，原因是我镇无地方政府债务。</t>
    <phoneticPr fontId="68" type="noConversion"/>
  </si>
  <si>
    <t>注：本表无数据，原因是我镇无地方政府债务。</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</si>
</sst>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80">
    <font>
      <sz val="11"/>
      <color theme="1"/>
      <name val="宋体"/>
      <charset val="134"/>
      <scheme val="minor"/>
    </font>
    <font>
      <sz val="20"/>
      <color theme="1"/>
      <name val="方正小标宋_GBK"/>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charset val="134"/>
    </font>
    <font>
      <sz val="11"/>
      <name val="宋体"/>
      <family val="3"/>
      <charset val="134"/>
      <scheme val="minor"/>
    </font>
    <font>
      <sz val="11"/>
      <name val="方正黑体_GBK"/>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sz val="10"/>
      <color indexed="8"/>
      <name val="宋体"/>
      <family val="3"/>
      <charset val="134"/>
      <scheme val="minor"/>
    </font>
    <font>
      <sz val="12"/>
      <color theme="1"/>
      <name val="宋体"/>
      <family val="3"/>
      <charset val="134"/>
      <scheme val="minor"/>
    </font>
    <font>
      <b/>
      <sz val="12"/>
      <name val="宋体"/>
      <family val="3"/>
      <charset val="134"/>
    </font>
    <font>
      <b/>
      <sz val="12"/>
      <color theme="1"/>
      <name val="宋体"/>
      <family val="3"/>
      <charset val="134"/>
      <scheme val="minor"/>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7"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0" applyNumberFormat="0" applyFill="0" applyAlignment="0" applyProtection="0">
      <alignment vertical="center"/>
    </xf>
    <xf numFmtId="0" fontId="11" fillId="0" borderId="0">
      <alignment vertical="center"/>
    </xf>
    <xf numFmtId="0" fontId="67" fillId="0" borderId="0">
      <alignment vertical="center"/>
    </xf>
    <xf numFmtId="0" fontId="65" fillId="5" borderId="24"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3" applyNumberFormat="0" applyFill="0" applyAlignment="0" applyProtection="0">
      <alignment vertical="center"/>
    </xf>
    <xf numFmtId="0" fontId="62" fillId="0" borderId="22"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7"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19"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1" applyNumberFormat="0" applyFill="0" applyAlignment="0" applyProtection="0">
      <alignment vertical="center"/>
    </xf>
    <xf numFmtId="0" fontId="66" fillId="11" borderId="25"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8"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32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10" fillId="2" borderId="8" xfId="0" applyFont="1" applyFill="1" applyBorder="1" applyAlignment="1">
      <alignment vertical="center" wrapText="1"/>
    </xf>
    <xf numFmtId="0" fontId="5" fillId="0" borderId="1" xfId="0" applyFont="1" applyFill="1" applyBorder="1" applyAlignment="1">
      <alignment horizontal="right" vertical="center"/>
    </xf>
    <xf numFmtId="0" fontId="5" fillId="0" borderId="9" xfId="0" applyFont="1" applyFill="1" applyBorder="1" applyAlignment="1">
      <alignment horizontal="right" vertical="center"/>
    </xf>
    <xf numFmtId="0" fontId="9" fillId="0" borderId="8"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49" fontId="0" fillId="0" borderId="1" xfId="0" applyNumberFormat="1" applyFont="1" applyBorder="1" applyAlignment="1">
      <alignment horizontal="right" vertical="center"/>
    </xf>
    <xf numFmtId="49" fontId="0" fillId="0" borderId="9" xfId="0" applyNumberFormat="1" applyFont="1" applyBorder="1" applyAlignment="1">
      <alignment horizontal="right" vertical="center"/>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0" fontId="14" fillId="3" borderId="8" xfId="56" applyFont="1" applyFill="1" applyBorder="1" applyAlignment="1" applyProtection="1">
      <alignment horizontal="left" vertical="center" wrapText="1"/>
      <protection locked="0"/>
    </xf>
    <xf numFmtId="177" fontId="5" fillId="0" borderId="1" xfId="0" applyNumberFormat="1" applyFont="1" applyBorder="1" applyAlignment="1">
      <alignment horizontal="right" vertical="center"/>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177" fontId="0" fillId="0" borderId="1" xfId="0" applyNumberFormat="1" applyFont="1" applyBorder="1" applyAlignment="1">
      <alignment horizontal="right" vertical="center"/>
    </xf>
    <xf numFmtId="0" fontId="35" fillId="3" borderId="8" xfId="29" applyFont="1" applyFill="1" applyBorder="1">
      <alignmen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0" fillId="0" borderId="13" xfId="0" applyFont="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77" fontId="0" fillId="0" borderId="9" xfId="0" applyNumberFormat="1" applyFont="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0" fontId="35" fillId="3" borderId="13" xfId="19" applyFont="1" applyFill="1" applyBorder="1">
      <alignment vertical="center"/>
    </xf>
    <xf numFmtId="0" fontId="0" fillId="3" borderId="13" xfId="17" applyFont="1" applyFill="1" applyBorder="1" applyAlignment="1">
      <alignment horizontal="right" vertical="center"/>
    </xf>
    <xf numFmtId="0" fontId="0" fillId="0" borderId="11"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0" fontId="23" fillId="0" borderId="8" xfId="59" applyFont="1" applyFill="1" applyBorder="1" applyAlignment="1" applyProtection="1">
      <alignment vertical="center"/>
      <protection locked="0"/>
    </xf>
    <xf numFmtId="0" fontId="23" fillId="0" borderId="16" xfId="59" applyFont="1" applyFill="1" applyBorder="1" applyAlignment="1" applyProtection="1">
      <alignment vertical="center"/>
      <protection locked="0"/>
    </xf>
    <xf numFmtId="0" fontId="3" fillId="0" borderId="1" xfId="59" applyFont="1" applyFill="1" applyBorder="1" applyAlignment="1" applyProtection="1">
      <alignment vertical="center"/>
      <protection locked="0"/>
    </xf>
    <xf numFmtId="0" fontId="21" fillId="0" borderId="1" xfId="0" applyNumberFormat="1" applyFont="1" applyFill="1" applyBorder="1" applyAlignment="1" applyProtection="1">
      <alignment horizontal="left" vertical="center"/>
    </xf>
    <xf numFmtId="0" fontId="23" fillId="0" borderId="1" xfId="23" applyFont="1" applyFill="1" applyBorder="1" applyAlignment="1" applyProtection="1">
      <alignment vertical="center"/>
      <protection locked="0"/>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69" fillId="0" borderId="0" xfId="0" applyFont="1" applyAlignment="1">
      <alignment horizontal="center" vertical="center"/>
    </xf>
    <xf numFmtId="0" fontId="49" fillId="0" borderId="0" xfId="0" applyFont="1">
      <alignment vertical="center"/>
    </xf>
    <xf numFmtId="0" fontId="70" fillId="0" borderId="0" xfId="0" applyFont="1" applyAlignment="1">
      <alignment horizontal="left" vertical="center" wrapText="1"/>
    </xf>
    <xf numFmtId="186" fontId="71" fillId="0" borderId="8" xfId="0" applyNumberFormat="1" applyFont="1" applyBorder="1" applyAlignment="1">
      <alignment vertical="center" wrapText="1"/>
    </xf>
    <xf numFmtId="186" fontId="72" fillId="0" borderId="8" xfId="0" applyNumberFormat="1" applyFont="1" applyFill="1" applyBorder="1" applyAlignment="1">
      <alignment horizontal="left" vertical="center" shrinkToFit="1"/>
    </xf>
    <xf numFmtId="3" fontId="73" fillId="0" borderId="1" xfId="30" applyNumberFormat="1" applyFont="1" applyFill="1" applyBorder="1" applyAlignment="1" applyProtection="1">
      <alignment horizontal="left" vertical="center" indent="1"/>
    </xf>
    <xf numFmtId="0" fontId="74"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29" xfId="1" applyNumberFormat="1" applyFont="1" applyBorder="1" applyAlignment="1" applyProtection="1">
      <alignment horizontal="center" vertical="center" wrapText="1"/>
    </xf>
    <xf numFmtId="2" fontId="8" fillId="0" borderId="29" xfId="1" applyNumberFormat="1" applyFont="1" applyFill="1" applyBorder="1" applyAlignment="1" applyProtection="1">
      <alignment horizontal="center" vertical="center" wrapText="1"/>
    </xf>
    <xf numFmtId="2" fontId="8" fillId="0" borderId="29" xfId="1" applyNumberFormat="1" applyFont="1" applyBorder="1" applyAlignment="1">
      <alignment horizontal="center" vertical="center" wrapText="1"/>
    </xf>
    <xf numFmtId="0" fontId="9" fillId="0" borderId="29" xfId="0" applyFont="1" applyBorder="1" applyAlignment="1">
      <alignment horizontal="left" vertical="center" indent="1"/>
    </xf>
    <xf numFmtId="0" fontId="0" fillId="0" borderId="29" xfId="0" applyFont="1" applyBorder="1">
      <alignment vertical="center"/>
    </xf>
    <xf numFmtId="0" fontId="9" fillId="2" borderId="29" xfId="0" applyFont="1" applyFill="1" applyBorder="1" applyAlignment="1">
      <alignment horizontal="left" vertical="center" indent="1"/>
    </xf>
    <xf numFmtId="0" fontId="9" fillId="0" borderId="29" xfId="0" applyFont="1" applyBorder="1" applyAlignment="1">
      <alignment horizontal="left" vertical="center" indent="2"/>
    </xf>
    <xf numFmtId="0" fontId="9" fillId="2" borderId="29" xfId="0" applyFont="1" applyFill="1" applyBorder="1" applyAlignment="1">
      <alignment horizontal="left" vertical="center" indent="2"/>
    </xf>
    <xf numFmtId="0" fontId="9" fillId="0" borderId="29" xfId="0" applyFont="1" applyBorder="1">
      <alignment vertical="center"/>
    </xf>
    <xf numFmtId="0" fontId="9" fillId="2" borderId="29" xfId="0" applyFont="1" applyFill="1" applyBorder="1">
      <alignment vertical="center"/>
    </xf>
    <xf numFmtId="0" fontId="10" fillId="2" borderId="29" xfId="0" applyFont="1" applyFill="1" applyBorder="1">
      <alignment vertical="center"/>
    </xf>
    <xf numFmtId="0" fontId="5" fillId="0" borderId="29" xfId="0" applyFont="1" applyBorder="1">
      <alignment vertical="center"/>
    </xf>
    <xf numFmtId="0" fontId="10" fillId="0" borderId="29" xfId="0" applyFont="1" applyBorder="1" applyAlignment="1">
      <alignment horizontal="left" vertical="center" indent="1"/>
    </xf>
    <xf numFmtId="0" fontId="75"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4" fillId="0" borderId="29" xfId="0" applyFont="1" applyFill="1" applyBorder="1" applyAlignment="1">
      <alignment horizontal="left" vertical="center" shrinkToFit="1"/>
    </xf>
    <xf numFmtId="178" fontId="0" fillId="0" borderId="29" xfId="0" applyNumberFormat="1" applyFont="1" applyFill="1" applyBorder="1" applyAlignment="1">
      <alignment vertical="center"/>
    </xf>
    <xf numFmtId="177" fontId="4" fillId="0" borderId="29" xfId="0" applyNumberFormat="1" applyFont="1" applyFill="1" applyBorder="1" applyAlignment="1">
      <alignment vertical="center" wrapText="1"/>
    </xf>
    <xf numFmtId="0" fontId="75" fillId="0" borderId="29" xfId="0" applyFont="1" applyFill="1" applyBorder="1" applyAlignment="1">
      <alignment horizontal="left" vertical="center" shrinkToFit="1"/>
    </xf>
    <xf numFmtId="0" fontId="3" fillId="0" borderId="29" xfId="0" applyFont="1" applyFill="1" applyBorder="1" applyAlignment="1">
      <alignment horizontal="left" vertical="center" shrinkToFit="1"/>
    </xf>
    <xf numFmtId="176" fontId="4" fillId="0" borderId="29" xfId="0" applyNumberFormat="1" applyFont="1" applyFill="1" applyBorder="1" applyAlignment="1">
      <alignment horizontal="right" vertical="center" shrinkToFit="1"/>
    </xf>
    <xf numFmtId="178" fontId="4" fillId="0" borderId="29" xfId="0" applyNumberFormat="1" applyFont="1" applyFill="1" applyBorder="1" applyAlignment="1">
      <alignment vertical="center" shrinkToFit="1"/>
    </xf>
    <xf numFmtId="0" fontId="49" fillId="0" borderId="1" xfId="0" applyFont="1" applyBorder="1" applyAlignment="1">
      <alignment horizontal="center" vertical="center"/>
    </xf>
    <xf numFmtId="0" fontId="49" fillId="0" borderId="2" xfId="0" applyFont="1" applyFill="1" applyBorder="1" applyAlignment="1">
      <alignment horizontal="left" vertical="center"/>
    </xf>
    <xf numFmtId="0" fontId="49" fillId="0" borderId="26" xfId="0" applyFont="1" applyFill="1" applyBorder="1" applyAlignment="1">
      <alignment horizontal="left" vertical="center" indent="1"/>
    </xf>
    <xf numFmtId="186" fontId="21" fillId="3" borderId="29" xfId="28" applyNumberFormat="1" applyFont="1" applyFill="1" applyBorder="1" applyAlignment="1">
      <alignment vertical="center" shrinkToFit="1"/>
    </xf>
    <xf numFmtId="41" fontId="17" fillId="3" borderId="29" xfId="19" applyNumberFormat="1" applyFont="1" applyFill="1" applyBorder="1" applyAlignment="1">
      <alignment horizontal="right" vertical="center"/>
    </xf>
    <xf numFmtId="178" fontId="32" fillId="0" borderId="29" xfId="0" applyNumberFormat="1" applyFont="1" applyFill="1" applyBorder="1" applyAlignment="1" applyProtection="1">
      <alignment horizontal="right" vertical="center"/>
    </xf>
    <xf numFmtId="186" fontId="21" fillId="0" borderId="29" xfId="28" applyNumberFormat="1" applyFont="1" applyFill="1" applyBorder="1" applyAlignment="1">
      <alignment vertical="center" shrinkToFit="1"/>
    </xf>
    <xf numFmtId="0" fontId="21" fillId="0" borderId="29" xfId="28" applyFont="1" applyFill="1" applyBorder="1" applyAlignment="1">
      <alignment vertical="center" shrinkToFit="1"/>
    </xf>
    <xf numFmtId="3" fontId="32" fillId="0" borderId="29" xfId="0" applyNumberFormat="1" applyFont="1" applyFill="1" applyBorder="1" applyAlignment="1" applyProtection="1">
      <alignment horizontal="center" vertical="center"/>
    </xf>
    <xf numFmtId="186" fontId="19" fillId="3" borderId="29" xfId="28" applyNumberFormat="1" applyFont="1" applyFill="1" applyBorder="1" applyAlignment="1">
      <alignment vertical="center" shrinkToFit="1"/>
    </xf>
    <xf numFmtId="41" fontId="76" fillId="3" borderId="29" xfId="2" applyNumberFormat="1" applyFont="1" applyFill="1" applyBorder="1" applyAlignment="1">
      <alignment vertical="center" shrinkToFit="1"/>
    </xf>
    <xf numFmtId="186" fontId="17" fillId="3" borderId="29" xfId="19" applyNumberFormat="1" applyFont="1" applyFill="1" applyBorder="1" applyAlignment="1">
      <alignment vertical="center" shrinkToFit="1"/>
    </xf>
    <xf numFmtId="186" fontId="23" fillId="3" borderId="29" xfId="28" applyNumberFormat="1" applyFont="1" applyFill="1" applyBorder="1" applyAlignment="1">
      <alignment vertical="center" shrinkToFit="1"/>
    </xf>
    <xf numFmtId="41" fontId="49" fillId="3" borderId="29" xfId="19" applyNumberFormat="1" applyFont="1" applyFill="1" applyBorder="1" applyAlignment="1">
      <alignment horizontal="right" vertical="center"/>
    </xf>
    <xf numFmtId="41" fontId="7" fillId="3" borderId="29" xfId="2" applyNumberFormat="1" applyFont="1" applyFill="1" applyBorder="1" applyAlignment="1">
      <alignment vertical="center" shrinkToFit="1"/>
    </xf>
    <xf numFmtId="186" fontId="3" fillId="3" borderId="29" xfId="28" applyNumberFormat="1" applyFont="1" applyFill="1" applyBorder="1" applyAlignment="1">
      <alignment vertical="center" shrinkToFit="1"/>
    </xf>
    <xf numFmtId="178" fontId="3" fillId="12" borderId="29" xfId="0" applyNumberFormat="1" applyFont="1" applyFill="1" applyBorder="1" applyAlignment="1" applyProtection="1">
      <alignment horizontal="right" vertical="center"/>
    </xf>
    <xf numFmtId="186" fontId="11" fillId="3" borderId="29" xfId="28" applyNumberFormat="1" applyFont="1" applyFill="1" applyBorder="1" applyAlignment="1">
      <alignment vertical="center" shrinkToFit="1"/>
    </xf>
    <xf numFmtId="41" fontId="77" fillId="3" borderId="29" xfId="19" applyNumberFormat="1" applyFont="1" applyFill="1" applyBorder="1" applyAlignment="1">
      <alignment horizontal="right" vertical="center"/>
    </xf>
    <xf numFmtId="186" fontId="78" fillId="3" borderId="29" xfId="28" applyNumberFormat="1" applyFont="1" applyFill="1" applyBorder="1" applyAlignment="1">
      <alignment vertical="center" shrinkToFit="1"/>
    </xf>
    <xf numFmtId="178" fontId="78" fillId="12" borderId="29" xfId="0" applyNumberFormat="1" applyFont="1" applyFill="1" applyBorder="1" applyAlignment="1" applyProtection="1">
      <alignment horizontal="right" vertical="center"/>
    </xf>
    <xf numFmtId="3" fontId="3" fillId="0" borderId="29" xfId="0" applyNumberFormat="1" applyFont="1" applyFill="1" applyBorder="1" applyAlignment="1" applyProtection="1">
      <alignment horizontal="center" vertical="center"/>
    </xf>
    <xf numFmtId="178" fontId="78" fillId="0" borderId="29" xfId="0" applyNumberFormat="1" applyFont="1" applyFill="1" applyBorder="1" applyAlignment="1" applyProtection="1">
      <alignment horizontal="right" vertical="center"/>
    </xf>
    <xf numFmtId="179" fontId="79" fillId="0" borderId="1" xfId="6" applyNumberFormat="1" applyFont="1" applyFill="1" applyBorder="1">
      <alignment vertical="center"/>
    </xf>
    <xf numFmtId="186" fontId="11" fillId="0" borderId="29" xfId="28" applyNumberFormat="1" applyFont="1" applyFill="1" applyBorder="1" applyAlignment="1">
      <alignment vertical="center" shrinkToFit="1"/>
    </xf>
    <xf numFmtId="179" fontId="77" fillId="0" borderId="1" xfId="6" applyNumberFormat="1" applyFont="1" applyFill="1" applyBorder="1" applyAlignment="1">
      <alignment horizontal="right" vertical="center"/>
    </xf>
    <xf numFmtId="0" fontId="11" fillId="0" borderId="29" xfId="28" applyFont="1" applyFill="1" applyBorder="1" applyAlignment="1">
      <alignment vertical="center" shrinkToFit="1"/>
    </xf>
    <xf numFmtId="182" fontId="77" fillId="0" borderId="1" xfId="6" applyNumberFormat="1" applyFont="1" applyFill="1" applyBorder="1" applyAlignment="1">
      <alignment horizontal="right" vertical="center"/>
    </xf>
    <xf numFmtId="182" fontId="79" fillId="0" borderId="1" xfId="6" applyNumberFormat="1" applyFont="1" applyFill="1" applyBorder="1" applyAlignment="1">
      <alignment horizontal="right" vertical="center"/>
    </xf>
    <xf numFmtId="0" fontId="79" fillId="0" borderId="1" xfId="0" applyFont="1" applyBorder="1" applyAlignment="1">
      <alignment horizontal="right" vertical="center"/>
    </xf>
    <xf numFmtId="179" fontId="77" fillId="0" borderId="1" xfId="6" applyNumberFormat="1" applyFont="1" applyFill="1" applyBorder="1">
      <alignment vertical="center"/>
    </xf>
    <xf numFmtId="185" fontId="11" fillId="0" borderId="1" xfId="4" applyNumberFormat="1" applyFont="1" applyFill="1" applyBorder="1" applyAlignment="1">
      <alignment horizontal="right" vertical="center"/>
    </xf>
    <xf numFmtId="3" fontId="11" fillId="0" borderId="1" xfId="0" applyNumberFormat="1" applyFont="1" applyFill="1" applyBorder="1" applyAlignment="1" applyProtection="1">
      <alignment horizontal="right" vertical="center"/>
    </xf>
    <xf numFmtId="3" fontId="77" fillId="0" borderId="1" xfId="0" applyNumberFormat="1" applyFont="1" applyFill="1" applyBorder="1" applyAlignment="1">
      <alignment horizontal="right" vertical="center"/>
    </xf>
    <xf numFmtId="185" fontId="79" fillId="0" borderId="1" xfId="0" applyNumberFormat="1" applyFont="1" applyBorder="1" applyAlignment="1">
      <alignment horizontal="right" vertical="center"/>
    </xf>
    <xf numFmtId="3" fontId="79" fillId="0" borderId="1" xfId="0" applyNumberFormat="1" applyFont="1" applyBorder="1" applyAlignment="1">
      <alignment horizontal="right" vertical="center"/>
    </xf>
    <xf numFmtId="0" fontId="49" fillId="0" borderId="1" xfId="0" applyFont="1" applyBorder="1" applyAlignment="1">
      <alignment horizontal="right" vertical="center"/>
    </xf>
    <xf numFmtId="177" fontId="49" fillId="0" borderId="1" xfId="0" applyNumberFormat="1" applyFont="1" applyBorder="1" applyAlignment="1">
      <alignment horizontal="right" vertical="center"/>
    </xf>
    <xf numFmtId="0" fontId="49" fillId="0" borderId="13" xfId="0" applyFont="1" applyBorder="1" applyAlignment="1">
      <alignment horizontal="right" vertical="center"/>
    </xf>
    <xf numFmtId="179" fontId="5" fillId="0" borderId="1" xfId="0" applyNumberFormat="1" applyFont="1" applyBorder="1" applyAlignment="1">
      <alignment horizontal="right" vertical="center"/>
    </xf>
    <xf numFmtId="179" fontId="49" fillId="0" borderId="1" xfId="0" applyNumberFormat="1" applyFont="1" applyBorder="1" applyAlignment="1">
      <alignment horizontal="right" vertical="center"/>
    </xf>
    <xf numFmtId="3" fontId="1" fillId="0" borderId="0" xfId="0" applyNumberFormat="1" applyFont="1" applyAlignment="1">
      <alignment horizontal="center" vertical="center"/>
    </xf>
    <xf numFmtId="179" fontId="5" fillId="0" borderId="9" xfId="0" applyNumberFormat="1" applyFont="1" applyBorder="1" applyAlignment="1">
      <alignment horizontal="right" vertical="center"/>
    </xf>
    <xf numFmtId="179" fontId="0" fillId="0" borderId="9" xfId="0" applyNumberFormat="1" applyFont="1" applyBorder="1" applyAlignment="1">
      <alignment horizontal="right" vertical="center"/>
    </xf>
    <xf numFmtId="3" fontId="32" fillId="0" borderId="29" xfId="0" applyNumberFormat="1" applyFont="1" applyFill="1" applyBorder="1" applyAlignment="1" applyProtection="1">
      <alignment horizontal="right" vertical="center"/>
    </xf>
    <xf numFmtId="3" fontId="21" fillId="0" borderId="29" xfId="0" applyNumberFormat="1" applyFont="1" applyFill="1" applyBorder="1" applyAlignment="1" applyProtection="1">
      <alignment horizontal="right" vertical="center"/>
    </xf>
    <xf numFmtId="0" fontId="0" fillId="0" borderId="29" xfId="0" applyFill="1" applyBorder="1" applyAlignment="1"/>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69"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70" fillId="0" borderId="0" xfId="0" applyFont="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center" vertical="center"/>
    </xf>
    <xf numFmtId="0" fontId="69" fillId="0" borderId="0" xfId="0" applyFont="1" applyAlignment="1">
      <alignment horizontal="center" vertical="center" wrapText="1"/>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69" fillId="0" borderId="0" xfId="30" applyFont="1" applyAlignment="1">
      <alignment horizontal="center" vertical="center" wrapText="1"/>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7" xfId="58" applyFont="1" applyFill="1" applyBorder="1" applyAlignment="1">
      <alignment horizontal="left" vertical="center" wrapText="1"/>
    </xf>
    <xf numFmtId="0" fontId="72" fillId="0" borderId="28" xfId="58" applyFont="1" applyFill="1" applyBorder="1" applyAlignment="1">
      <alignment horizontal="left" vertical="center" wrapText="1"/>
    </xf>
    <xf numFmtId="0" fontId="0" fillId="0" borderId="0" xfId="0" applyFont="1" applyBorder="1" applyAlignment="1">
      <alignment horizontal="right" vertical="center"/>
    </xf>
    <xf numFmtId="0" fontId="70"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N11" sqref="N11"/>
    </sheetView>
  </sheetViews>
  <sheetFormatPr defaultColWidth="9" defaultRowHeight="13.5"/>
  <cols>
    <col min="1" max="16" width="8.875" style="208" customWidth="1"/>
    <col min="17" max="16384" width="9" style="208"/>
  </cols>
  <sheetData>
    <row r="1" spans="1:16" ht="27.75" customHeight="1"/>
    <row r="2" spans="1:16" ht="46.5">
      <c r="A2" s="300" t="s">
        <v>0</v>
      </c>
      <c r="B2" s="300"/>
      <c r="C2" s="300"/>
      <c r="D2" s="300"/>
      <c r="E2" s="300"/>
      <c r="F2" s="300"/>
      <c r="G2" s="300"/>
      <c r="H2" s="300"/>
      <c r="I2" s="300"/>
      <c r="J2" s="300"/>
      <c r="K2" s="300"/>
      <c r="L2" s="300"/>
      <c r="M2" s="300"/>
      <c r="N2" s="300"/>
      <c r="O2" s="300"/>
      <c r="P2" s="300"/>
    </row>
    <row r="3" spans="1:16" ht="33.75">
      <c r="A3" s="209"/>
      <c r="B3" s="210"/>
      <c r="C3" s="210"/>
      <c r="D3" s="211"/>
      <c r="E3" s="212"/>
      <c r="N3" s="301"/>
      <c r="O3" s="301"/>
      <c r="P3" s="301"/>
    </row>
    <row r="4" spans="1:16" ht="46.5">
      <c r="A4" s="209"/>
      <c r="B4" s="211"/>
      <c r="C4" s="211"/>
      <c r="D4" s="211"/>
      <c r="E4" s="212"/>
      <c r="K4" s="215"/>
      <c r="N4" s="301"/>
      <c r="O4" s="301"/>
      <c r="P4" s="301"/>
    </row>
    <row r="5" spans="1:16" ht="61.5">
      <c r="A5" s="302" t="s">
        <v>551</v>
      </c>
      <c r="B5" s="302"/>
      <c r="C5" s="302"/>
      <c r="D5" s="302"/>
      <c r="E5" s="302"/>
      <c r="F5" s="302"/>
      <c r="G5" s="302"/>
      <c r="H5" s="302"/>
      <c r="I5" s="302"/>
      <c r="J5" s="302"/>
      <c r="K5" s="302"/>
      <c r="L5" s="302"/>
      <c r="M5" s="302"/>
      <c r="N5" s="302"/>
      <c r="O5" s="302"/>
      <c r="P5" s="302"/>
    </row>
    <row r="6" spans="1:16" ht="69">
      <c r="A6" s="213"/>
      <c r="B6" s="214"/>
      <c r="C6" s="214"/>
      <c r="D6" s="214"/>
      <c r="E6" s="214"/>
      <c r="F6" s="214"/>
      <c r="G6" s="214"/>
      <c r="H6" s="303"/>
      <c r="I6" s="303"/>
      <c r="J6" s="216"/>
      <c r="K6" s="216"/>
      <c r="L6" s="216"/>
      <c r="M6" s="216"/>
      <c r="N6" s="216"/>
      <c r="O6" s="216"/>
      <c r="P6" s="216"/>
    </row>
    <row r="7" spans="1:16" ht="25.5">
      <c r="A7" s="209"/>
      <c r="B7" s="212"/>
      <c r="C7" s="212"/>
      <c r="D7" s="212"/>
      <c r="E7" s="212"/>
      <c r="F7" s="212"/>
      <c r="G7" s="212"/>
      <c r="H7" s="212"/>
      <c r="I7" s="212"/>
    </row>
    <row r="8" spans="1:16" ht="25.5">
      <c r="A8" s="209"/>
      <c r="B8" s="212"/>
      <c r="C8" s="212"/>
      <c r="D8" s="212"/>
      <c r="E8" s="212"/>
      <c r="F8" s="212"/>
      <c r="G8" s="212"/>
      <c r="H8" s="212"/>
      <c r="I8" s="212"/>
    </row>
    <row r="9" spans="1:16" ht="25.5">
      <c r="A9" s="209"/>
      <c r="B9" s="212"/>
      <c r="C9" s="212"/>
      <c r="D9" s="212"/>
      <c r="E9" s="212"/>
      <c r="F9" s="212"/>
      <c r="G9" s="212"/>
      <c r="H9" s="212"/>
      <c r="I9" s="212"/>
    </row>
    <row r="10" spans="1:16" ht="46.5">
      <c r="A10" s="298" t="s">
        <v>537</v>
      </c>
      <c r="B10" s="298"/>
      <c r="C10" s="298"/>
      <c r="D10" s="298"/>
      <c r="E10" s="298"/>
      <c r="F10" s="298"/>
      <c r="G10" s="298"/>
      <c r="H10" s="298"/>
      <c r="I10" s="298"/>
      <c r="J10" s="298"/>
      <c r="K10" s="298"/>
      <c r="L10" s="298"/>
      <c r="M10" s="298"/>
      <c r="N10" s="298"/>
      <c r="O10" s="298"/>
      <c r="P10" s="298"/>
    </row>
    <row r="11" spans="1:16" ht="58.5" customHeight="1">
      <c r="A11" s="209"/>
      <c r="B11" s="212"/>
      <c r="C11" s="212"/>
      <c r="D11" s="212"/>
      <c r="E11" s="212"/>
      <c r="F11" s="212"/>
      <c r="G11" s="212"/>
      <c r="H11" s="212"/>
      <c r="I11" s="212"/>
    </row>
    <row r="12" spans="1:16" ht="25.5">
      <c r="A12" s="209"/>
      <c r="B12" s="212"/>
      <c r="C12" s="212"/>
      <c r="D12" s="212"/>
      <c r="E12" s="212"/>
      <c r="F12" s="212"/>
      <c r="G12" s="212"/>
      <c r="H12" s="212"/>
      <c r="I12" s="212"/>
    </row>
    <row r="13" spans="1:16" ht="25.5">
      <c r="A13" s="209"/>
      <c r="B13" s="299"/>
      <c r="C13" s="299"/>
      <c r="D13" s="299"/>
      <c r="E13" s="299"/>
      <c r="F13" s="299"/>
      <c r="G13" s="299"/>
      <c r="H13" s="299"/>
      <c r="I13" s="299"/>
    </row>
    <row r="14" spans="1:16" ht="25.5">
      <c r="A14" s="209"/>
      <c r="B14" s="212"/>
      <c r="C14" s="212"/>
      <c r="D14" s="212"/>
      <c r="E14" s="212"/>
      <c r="F14" s="212"/>
      <c r="G14" s="212"/>
      <c r="H14" s="212"/>
      <c r="I14" s="212"/>
    </row>
    <row r="15" spans="1:16" ht="25.5">
      <c r="A15" s="209"/>
      <c r="B15" s="212"/>
      <c r="C15" s="212"/>
      <c r="D15" s="212"/>
      <c r="E15" s="212"/>
      <c r="F15" s="212"/>
      <c r="G15" s="212"/>
      <c r="H15" s="212"/>
      <c r="I15" s="212"/>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showZeros="0" workbookViewId="0">
      <selection activeCell="C3" sqref="C3"/>
    </sheetView>
  </sheetViews>
  <sheetFormatPr defaultColWidth="9" defaultRowHeight="14.25"/>
  <cols>
    <col min="1" max="1" width="8.75" style="202" customWidth="1"/>
    <col min="2" max="2" width="5.375" style="202" customWidth="1"/>
    <col min="3" max="3" width="98.125" style="202" customWidth="1"/>
    <col min="4" max="4" width="11.875" style="202" customWidth="1"/>
    <col min="5" max="258" width="9" style="202"/>
    <col min="259" max="259" width="129.5" style="202" customWidth="1"/>
    <col min="260" max="260" width="11.875" style="202" customWidth="1"/>
    <col min="261" max="514" width="9" style="202"/>
    <col min="515" max="515" width="129.5" style="202" customWidth="1"/>
    <col min="516" max="516" width="11.875" style="202" customWidth="1"/>
    <col min="517" max="770" width="9" style="202"/>
    <col min="771" max="771" width="129.5" style="202" customWidth="1"/>
    <col min="772" max="772" width="11.875" style="202" customWidth="1"/>
    <col min="773" max="1026" width="9" style="202"/>
    <col min="1027" max="1027" width="129.5" style="202" customWidth="1"/>
    <col min="1028" max="1028" width="11.875" style="202" customWidth="1"/>
    <col min="1029" max="1282" width="9" style="202"/>
    <col min="1283" max="1283" width="129.5" style="202" customWidth="1"/>
    <col min="1284" max="1284" width="11.875" style="202" customWidth="1"/>
    <col min="1285" max="1538" width="9" style="202"/>
    <col min="1539" max="1539" width="129.5" style="202" customWidth="1"/>
    <col min="1540" max="1540" width="11.875" style="202" customWidth="1"/>
    <col min="1541" max="1794" width="9" style="202"/>
    <col min="1795" max="1795" width="129.5" style="202" customWidth="1"/>
    <col min="1796" max="1796" width="11.875" style="202" customWidth="1"/>
    <col min="1797" max="2050" width="9" style="202"/>
    <col min="2051" max="2051" width="129.5" style="202" customWidth="1"/>
    <col min="2052" max="2052" width="11.875" style="202" customWidth="1"/>
    <col min="2053" max="2306" width="9" style="202"/>
    <col min="2307" max="2307" width="129.5" style="202" customWidth="1"/>
    <col min="2308" max="2308" width="11.875" style="202" customWidth="1"/>
    <col min="2309" max="2562" width="9" style="202"/>
    <col min="2563" max="2563" width="129.5" style="202" customWidth="1"/>
    <col min="2564" max="2564" width="11.875" style="202" customWidth="1"/>
    <col min="2565" max="2818" width="9" style="202"/>
    <col min="2819" max="2819" width="129.5" style="202" customWidth="1"/>
    <col min="2820" max="2820" width="11.875" style="202" customWidth="1"/>
    <col min="2821" max="3074" width="9" style="202"/>
    <col min="3075" max="3075" width="129.5" style="202" customWidth="1"/>
    <col min="3076" max="3076" width="11.875" style="202" customWidth="1"/>
    <col min="3077" max="3330" width="9" style="202"/>
    <col min="3331" max="3331" width="129.5" style="202" customWidth="1"/>
    <col min="3332" max="3332" width="11.875" style="202" customWidth="1"/>
    <col min="3333" max="3586" width="9" style="202"/>
    <col min="3587" max="3587" width="129.5" style="202" customWidth="1"/>
    <col min="3588" max="3588" width="11.875" style="202" customWidth="1"/>
    <col min="3589" max="3842" width="9" style="202"/>
    <col min="3843" max="3843" width="129.5" style="202" customWidth="1"/>
    <col min="3844" max="3844" width="11.875" style="202" customWidth="1"/>
    <col min="3845" max="4098" width="9" style="202"/>
    <col min="4099" max="4099" width="129.5" style="202" customWidth="1"/>
    <col min="4100" max="4100" width="11.875" style="202" customWidth="1"/>
    <col min="4101" max="4354" width="9" style="202"/>
    <col min="4355" max="4355" width="129.5" style="202" customWidth="1"/>
    <col min="4356" max="4356" width="11.875" style="202" customWidth="1"/>
    <col min="4357" max="4610" width="9" style="202"/>
    <col min="4611" max="4611" width="129.5" style="202" customWidth="1"/>
    <col min="4612" max="4612" width="11.875" style="202" customWidth="1"/>
    <col min="4613" max="4866" width="9" style="202"/>
    <col min="4867" max="4867" width="129.5" style="202" customWidth="1"/>
    <col min="4868" max="4868" width="11.875" style="202" customWidth="1"/>
    <col min="4869" max="5122" width="9" style="202"/>
    <col min="5123" max="5123" width="129.5" style="202" customWidth="1"/>
    <col min="5124" max="5124" width="11.875" style="202" customWidth="1"/>
    <col min="5125" max="5378" width="9" style="202"/>
    <col min="5379" max="5379" width="129.5" style="202" customWidth="1"/>
    <col min="5380" max="5380" width="11.875" style="202" customWidth="1"/>
    <col min="5381" max="5634" width="9" style="202"/>
    <col min="5635" max="5635" width="129.5" style="202" customWidth="1"/>
    <col min="5636" max="5636" width="11.875" style="202" customWidth="1"/>
    <col min="5637" max="5890" width="9" style="202"/>
    <col min="5891" max="5891" width="129.5" style="202" customWidth="1"/>
    <col min="5892" max="5892" width="11.875" style="202" customWidth="1"/>
    <col min="5893" max="6146" width="9" style="202"/>
    <col min="6147" max="6147" width="129.5" style="202" customWidth="1"/>
    <col min="6148" max="6148" width="11.875" style="202" customWidth="1"/>
    <col min="6149" max="6402" width="9" style="202"/>
    <col min="6403" max="6403" width="129.5" style="202" customWidth="1"/>
    <col min="6404" max="6404" width="11.875" style="202" customWidth="1"/>
    <col min="6405" max="6658" width="9" style="202"/>
    <col min="6659" max="6659" width="129.5" style="202" customWidth="1"/>
    <col min="6660" max="6660" width="11.875" style="202" customWidth="1"/>
    <col min="6661" max="6914" width="9" style="202"/>
    <col min="6915" max="6915" width="129.5" style="202" customWidth="1"/>
    <col min="6916" max="6916" width="11.875" style="202" customWidth="1"/>
    <col min="6917" max="7170" width="9" style="202"/>
    <col min="7171" max="7171" width="129.5" style="202" customWidth="1"/>
    <col min="7172" max="7172" width="11.875" style="202" customWidth="1"/>
    <col min="7173" max="7426" width="9" style="202"/>
    <col min="7427" max="7427" width="129.5" style="202" customWidth="1"/>
    <col min="7428" max="7428" width="11.875" style="202" customWidth="1"/>
    <col min="7429" max="7682" width="9" style="202"/>
    <col min="7683" max="7683" width="129.5" style="202" customWidth="1"/>
    <col min="7684" max="7684" width="11.875" style="202" customWidth="1"/>
    <col min="7685" max="7938" width="9" style="202"/>
    <col min="7939" max="7939" width="129.5" style="202" customWidth="1"/>
    <col min="7940" max="7940" width="11.875" style="202" customWidth="1"/>
    <col min="7941" max="8194" width="9" style="202"/>
    <col min="8195" max="8195" width="129.5" style="202" customWidth="1"/>
    <col min="8196" max="8196" width="11.875" style="202" customWidth="1"/>
    <col min="8197" max="8450" width="9" style="202"/>
    <col min="8451" max="8451" width="129.5" style="202" customWidth="1"/>
    <col min="8452" max="8452" width="11.875" style="202" customWidth="1"/>
    <col min="8453" max="8706" width="9" style="202"/>
    <col min="8707" max="8707" width="129.5" style="202" customWidth="1"/>
    <col min="8708" max="8708" width="11.875" style="202" customWidth="1"/>
    <col min="8709" max="8962" width="9" style="202"/>
    <col min="8963" max="8963" width="129.5" style="202" customWidth="1"/>
    <col min="8964" max="8964" width="11.875" style="202" customWidth="1"/>
    <col min="8965" max="9218" width="9" style="202"/>
    <col min="9219" max="9219" width="129.5" style="202" customWidth="1"/>
    <col min="9220" max="9220" width="11.875" style="202" customWidth="1"/>
    <col min="9221" max="9474" width="9" style="202"/>
    <col min="9475" max="9475" width="129.5" style="202" customWidth="1"/>
    <col min="9476" max="9476" width="11.875" style="202" customWidth="1"/>
    <col min="9477" max="9730" width="9" style="202"/>
    <col min="9731" max="9731" width="129.5" style="202" customWidth="1"/>
    <col min="9732" max="9732" width="11.875" style="202" customWidth="1"/>
    <col min="9733" max="9986" width="9" style="202"/>
    <col min="9987" max="9987" width="129.5" style="202" customWidth="1"/>
    <col min="9988" max="9988" width="11.875" style="202" customWidth="1"/>
    <col min="9989" max="10242" width="9" style="202"/>
    <col min="10243" max="10243" width="129.5" style="202" customWidth="1"/>
    <col min="10244" max="10244" width="11.875" style="202" customWidth="1"/>
    <col min="10245" max="10498" width="9" style="202"/>
    <col min="10499" max="10499" width="129.5" style="202" customWidth="1"/>
    <col min="10500" max="10500" width="11.875" style="202" customWidth="1"/>
    <col min="10501" max="10754" width="9" style="202"/>
    <col min="10755" max="10755" width="129.5" style="202" customWidth="1"/>
    <col min="10756" max="10756" width="11.875" style="202" customWidth="1"/>
    <col min="10757" max="11010" width="9" style="202"/>
    <col min="11011" max="11011" width="129.5" style="202" customWidth="1"/>
    <col min="11012" max="11012" width="11.875" style="202" customWidth="1"/>
    <col min="11013" max="11266" width="9" style="202"/>
    <col min="11267" max="11267" width="129.5" style="202" customWidth="1"/>
    <col min="11268" max="11268" width="11.875" style="202" customWidth="1"/>
    <col min="11269" max="11522" width="9" style="202"/>
    <col min="11523" max="11523" width="129.5" style="202" customWidth="1"/>
    <col min="11524" max="11524" width="11.875" style="202" customWidth="1"/>
    <col min="11525" max="11778" width="9" style="202"/>
    <col min="11779" max="11779" width="129.5" style="202" customWidth="1"/>
    <col min="11780" max="11780" width="11.875" style="202" customWidth="1"/>
    <col min="11781" max="12034" width="9" style="202"/>
    <col min="12035" max="12035" width="129.5" style="202" customWidth="1"/>
    <col min="12036" max="12036" width="11.875" style="202" customWidth="1"/>
    <col min="12037" max="12290" width="9" style="202"/>
    <col min="12291" max="12291" width="129.5" style="202" customWidth="1"/>
    <col min="12292" max="12292" width="11.875" style="202" customWidth="1"/>
    <col min="12293" max="12546" width="9" style="202"/>
    <col min="12547" max="12547" width="129.5" style="202" customWidth="1"/>
    <col min="12548" max="12548" width="11.875" style="202" customWidth="1"/>
    <col min="12549" max="12802" width="9" style="202"/>
    <col min="12803" max="12803" width="129.5" style="202" customWidth="1"/>
    <col min="12804" max="12804" width="11.875" style="202" customWidth="1"/>
    <col min="12805" max="13058" width="9" style="202"/>
    <col min="13059" max="13059" width="129.5" style="202" customWidth="1"/>
    <col min="13060" max="13060" width="11.875" style="202" customWidth="1"/>
    <col min="13061" max="13314" width="9" style="202"/>
    <col min="13315" max="13315" width="129.5" style="202" customWidth="1"/>
    <col min="13316" max="13316" width="11.875" style="202" customWidth="1"/>
    <col min="13317" max="13570" width="9" style="202"/>
    <col min="13571" max="13571" width="129.5" style="202" customWidth="1"/>
    <col min="13572" max="13572" width="11.875" style="202" customWidth="1"/>
    <col min="13573" max="13826" width="9" style="202"/>
    <col min="13827" max="13827" width="129.5" style="202" customWidth="1"/>
    <col min="13828" max="13828" width="11.875" style="202" customWidth="1"/>
    <col min="13829" max="14082" width="9" style="202"/>
    <col min="14083" max="14083" width="129.5" style="202" customWidth="1"/>
    <col min="14084" max="14084" width="11.875" style="202" customWidth="1"/>
    <col min="14085" max="14338" width="9" style="202"/>
    <col min="14339" max="14339" width="129.5" style="202" customWidth="1"/>
    <col min="14340" max="14340" width="11.875" style="202" customWidth="1"/>
    <col min="14341" max="14594" width="9" style="202"/>
    <col min="14595" max="14595" width="129.5" style="202" customWidth="1"/>
    <col min="14596" max="14596" width="11.875" style="202" customWidth="1"/>
    <col min="14597" max="14850" width="9" style="202"/>
    <col min="14851" max="14851" width="129.5" style="202" customWidth="1"/>
    <col min="14852" max="14852" width="11.875" style="202" customWidth="1"/>
    <col min="14853" max="15106" width="9" style="202"/>
    <col min="15107" max="15107" width="129.5" style="202" customWidth="1"/>
    <col min="15108" max="15108" width="11.875" style="202" customWidth="1"/>
    <col min="15109" max="15362" width="9" style="202"/>
    <col min="15363" max="15363" width="129.5" style="202" customWidth="1"/>
    <col min="15364" max="15364" width="11.875" style="202" customWidth="1"/>
    <col min="15365" max="15618" width="9" style="202"/>
    <col min="15619" max="15619" width="129.5" style="202" customWidth="1"/>
    <col min="15620" max="15620" width="11.875" style="202" customWidth="1"/>
    <col min="15621" max="15874" width="9" style="202"/>
    <col min="15875" max="15875" width="129.5" style="202" customWidth="1"/>
    <col min="15876" max="15876" width="11.875" style="202" customWidth="1"/>
    <col min="15877" max="16130" width="9" style="202"/>
    <col min="16131" max="16131" width="129.5" style="202" customWidth="1"/>
    <col min="16132" max="16132" width="11.875" style="202" customWidth="1"/>
    <col min="16133" max="16384" width="9" style="202"/>
  </cols>
  <sheetData>
    <row r="1" spans="1:7" ht="35.25" customHeight="1">
      <c r="A1" s="304" t="s">
        <v>1</v>
      </c>
      <c r="B1" s="304"/>
      <c r="C1" s="304"/>
    </row>
    <row r="2" spans="1:7" ht="12" customHeight="1">
      <c r="C2" s="203"/>
    </row>
    <row r="3" spans="1:7" ht="17.25" customHeight="1">
      <c r="B3" s="202" t="s">
        <v>2</v>
      </c>
      <c r="C3" s="204" t="s">
        <v>578</v>
      </c>
      <c r="E3" s="205"/>
      <c r="F3" s="205"/>
      <c r="G3" s="205"/>
    </row>
    <row r="4" spans="1:7" ht="17.25" customHeight="1">
      <c r="B4" s="202" t="s">
        <v>3</v>
      </c>
      <c r="C4" s="204" t="s">
        <v>552</v>
      </c>
    </row>
    <row r="5" spans="1:7" ht="17.25" customHeight="1">
      <c r="B5" s="202" t="s">
        <v>4</v>
      </c>
      <c r="C5" s="204" t="s">
        <v>553</v>
      </c>
    </row>
    <row r="6" spans="1:7" ht="17.25" customHeight="1">
      <c r="C6" s="204" t="s">
        <v>554</v>
      </c>
    </row>
    <row r="7" spans="1:7" ht="17.25" customHeight="1">
      <c r="B7" s="202" t="s">
        <v>5</v>
      </c>
      <c r="C7" s="204" t="s">
        <v>555</v>
      </c>
    </row>
    <row r="8" spans="1:7" ht="17.25" customHeight="1">
      <c r="B8" s="202" t="s">
        <v>6</v>
      </c>
      <c r="C8" s="204" t="s">
        <v>556</v>
      </c>
    </row>
    <row r="9" spans="1:7" ht="17.25" customHeight="1">
      <c r="B9" s="202" t="s">
        <v>7</v>
      </c>
      <c r="C9" s="204" t="s">
        <v>557</v>
      </c>
    </row>
    <row r="10" spans="1:7" ht="17.25" customHeight="1">
      <c r="B10" s="202" t="s">
        <v>8</v>
      </c>
      <c r="C10" s="204" t="s">
        <v>558</v>
      </c>
    </row>
    <row r="11" spans="1:7" ht="17.25" customHeight="1">
      <c r="B11" s="202" t="s">
        <v>9</v>
      </c>
      <c r="C11" s="204" t="s">
        <v>559</v>
      </c>
    </row>
    <row r="12" spans="1:7" ht="17.25" customHeight="1">
      <c r="C12" s="204" t="s">
        <v>560</v>
      </c>
    </row>
    <row r="13" spans="1:7" ht="17.25" customHeight="1">
      <c r="B13" s="202" t="s">
        <v>10</v>
      </c>
      <c r="C13" s="204" t="s">
        <v>561</v>
      </c>
    </row>
    <row r="14" spans="1:7" ht="17.25" customHeight="1">
      <c r="C14" s="204" t="s">
        <v>562</v>
      </c>
    </row>
    <row r="15" spans="1:7" ht="17.25" customHeight="1">
      <c r="B15" s="202" t="s">
        <v>11</v>
      </c>
      <c r="C15" s="204" t="s">
        <v>563</v>
      </c>
    </row>
    <row r="16" spans="1:7" ht="17.25" customHeight="1">
      <c r="B16" s="202" t="s">
        <v>12</v>
      </c>
      <c r="C16" s="204" t="s">
        <v>564</v>
      </c>
    </row>
    <row r="17" spans="2:3" ht="17.25" customHeight="1">
      <c r="B17" s="202" t="s">
        <v>13</v>
      </c>
      <c r="C17" s="204" t="s">
        <v>565</v>
      </c>
    </row>
    <row r="18" spans="2:3" ht="17.25" customHeight="1">
      <c r="B18" s="202" t="s">
        <v>14</v>
      </c>
      <c r="C18" s="204" t="s">
        <v>566</v>
      </c>
    </row>
    <row r="19" spans="2:3" ht="17.25" customHeight="1">
      <c r="B19" s="202" t="s">
        <v>15</v>
      </c>
      <c r="C19" s="204" t="s">
        <v>567</v>
      </c>
    </row>
    <row r="20" spans="2:3" ht="17.25" customHeight="1">
      <c r="C20" s="204" t="s">
        <v>568</v>
      </c>
    </row>
    <row r="21" spans="2:3" ht="17.25" customHeight="1">
      <c r="B21" s="202" t="s">
        <v>16</v>
      </c>
      <c r="C21" s="204" t="s">
        <v>569</v>
      </c>
    </row>
    <row r="22" spans="2:3" ht="17.25" customHeight="1">
      <c r="B22" s="202" t="s">
        <v>17</v>
      </c>
      <c r="C22" s="204" t="s">
        <v>570</v>
      </c>
    </row>
    <row r="23" spans="2:3" ht="17.25" customHeight="1">
      <c r="B23" s="202" t="s">
        <v>18</v>
      </c>
      <c r="C23" s="204" t="s">
        <v>571</v>
      </c>
    </row>
    <row r="24" spans="2:3" ht="17.25" customHeight="1">
      <c r="B24" s="202" t="s">
        <v>19</v>
      </c>
      <c r="C24" s="204" t="s">
        <v>572</v>
      </c>
    </row>
    <row r="25" spans="2:3" ht="17.25" customHeight="1">
      <c r="B25" s="202" t="s">
        <v>20</v>
      </c>
      <c r="C25" s="204" t="s">
        <v>573</v>
      </c>
    </row>
    <row r="26" spans="2:3" ht="17.25" customHeight="1">
      <c r="B26" s="202" t="s">
        <v>21</v>
      </c>
      <c r="C26" s="204" t="s">
        <v>574</v>
      </c>
    </row>
    <row r="27" spans="2:3" ht="17.25" customHeight="1">
      <c r="B27" s="202" t="s">
        <v>22</v>
      </c>
      <c r="C27" s="204" t="s">
        <v>575</v>
      </c>
    </row>
    <row r="28" spans="2:3" ht="18.75">
      <c r="C28" s="206"/>
    </row>
    <row r="29" spans="2:3" ht="18.75">
      <c r="C29" s="206"/>
    </row>
    <row r="30" spans="2:3" ht="18.75">
      <c r="C30" s="206"/>
    </row>
    <row r="31" spans="2:3" ht="18.75">
      <c r="C31" s="207"/>
    </row>
    <row r="32" spans="2:3" ht="18.75">
      <c r="C32" s="207"/>
    </row>
    <row r="33" spans="3:3" ht="18.75">
      <c r="C33" s="207"/>
    </row>
    <row r="34" spans="3:3" ht="18.75">
      <c r="C34" s="207"/>
    </row>
    <row r="35" spans="3:3" ht="18.75">
      <c r="C35" s="207"/>
    </row>
    <row r="36" spans="3:3" ht="18.75">
      <c r="C36" s="207"/>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7" workbookViewId="0">
      <selection activeCell="C27" sqref="C27"/>
    </sheetView>
  </sheetViews>
  <sheetFormatPr defaultColWidth="9" defaultRowHeight="13.5"/>
  <cols>
    <col min="1" max="1" width="28.25" customWidth="1"/>
    <col min="2" max="4" width="22.75" customWidth="1"/>
  </cols>
  <sheetData>
    <row r="1" spans="1:4">
      <c r="A1" t="s">
        <v>23</v>
      </c>
    </row>
    <row r="2" spans="1:4" ht="27.75" customHeight="1">
      <c r="A2" s="305" t="s">
        <v>576</v>
      </c>
      <c r="B2" s="306"/>
      <c r="C2" s="306"/>
      <c r="D2" s="306"/>
    </row>
    <row r="3" spans="1:4" ht="24.75" customHeight="1">
      <c r="D3" s="37" t="s">
        <v>24</v>
      </c>
    </row>
    <row r="4" spans="1:4" ht="28.5" customHeight="1">
      <c r="A4" s="194" t="s">
        <v>25</v>
      </c>
      <c r="B4" s="194" t="s">
        <v>26</v>
      </c>
      <c r="C4" s="194" t="s">
        <v>27</v>
      </c>
      <c r="D4" s="194" t="s">
        <v>28</v>
      </c>
    </row>
    <row r="5" spans="1:4" ht="24.75" customHeight="1">
      <c r="A5" s="195" t="s">
        <v>29</v>
      </c>
      <c r="B5" s="271">
        <f>B6+B22</f>
        <v>2229</v>
      </c>
      <c r="C5" s="271">
        <f>C6+C22</f>
        <v>2229</v>
      </c>
      <c r="D5" s="274">
        <f>C5/B5</f>
        <v>1</v>
      </c>
    </row>
    <row r="6" spans="1:4" ht="24.75" customHeight="1">
      <c r="A6" s="199" t="s">
        <v>30</v>
      </c>
      <c r="B6" s="271">
        <f>SUM(B7:B21)</f>
        <v>2221</v>
      </c>
      <c r="C6" s="271">
        <f>SUM(C7:C21)</f>
        <v>2221</v>
      </c>
      <c r="D6" s="274">
        <f t="shared" ref="D6:D26" si="0">C6/B6</f>
        <v>1</v>
      </c>
    </row>
    <row r="7" spans="1:4" ht="24.75" customHeight="1">
      <c r="A7" s="199" t="s">
        <v>31</v>
      </c>
      <c r="B7" s="268">
        <v>1561</v>
      </c>
      <c r="C7" s="268">
        <v>1561</v>
      </c>
      <c r="D7" s="281">
        <f t="shared" si="0"/>
        <v>1</v>
      </c>
    </row>
    <row r="8" spans="1:4" ht="24.75" customHeight="1">
      <c r="A8" s="199" t="s">
        <v>32</v>
      </c>
      <c r="B8" s="268">
        <v>94</v>
      </c>
      <c r="C8" s="268">
        <v>94</v>
      </c>
      <c r="D8" s="281">
        <f t="shared" si="0"/>
        <v>1</v>
      </c>
    </row>
    <row r="9" spans="1:4" ht="24.75" customHeight="1">
      <c r="A9" s="199" t="s">
        <v>33</v>
      </c>
      <c r="B9" s="268">
        <v>129</v>
      </c>
      <c r="C9" s="268">
        <v>129</v>
      </c>
      <c r="D9" s="281">
        <f t="shared" si="0"/>
        <v>1</v>
      </c>
    </row>
    <row r="10" spans="1:4" ht="24.75" customHeight="1">
      <c r="A10" s="199" t="s">
        <v>34</v>
      </c>
      <c r="B10" s="268"/>
      <c r="C10" s="268"/>
      <c r="D10" s="274"/>
    </row>
    <row r="11" spans="1:4" ht="24.75" customHeight="1">
      <c r="A11" s="199" t="s">
        <v>35</v>
      </c>
      <c r="B11" s="268">
        <v>338</v>
      </c>
      <c r="C11" s="268">
        <v>338</v>
      </c>
      <c r="D11" s="281">
        <f t="shared" si="0"/>
        <v>1</v>
      </c>
    </row>
    <row r="12" spans="1:4" ht="24.75" customHeight="1">
      <c r="A12" s="199" t="s">
        <v>36</v>
      </c>
      <c r="B12" s="268">
        <v>30</v>
      </c>
      <c r="C12" s="268">
        <v>30</v>
      </c>
      <c r="D12" s="281">
        <f t="shared" si="0"/>
        <v>1</v>
      </c>
    </row>
    <row r="13" spans="1:4" ht="24.75" customHeight="1">
      <c r="A13" s="199" t="s">
        <v>37</v>
      </c>
      <c r="B13" s="268">
        <v>51</v>
      </c>
      <c r="C13" s="268">
        <v>51</v>
      </c>
      <c r="D13" s="281">
        <f t="shared" si="0"/>
        <v>1</v>
      </c>
    </row>
    <row r="14" spans="1:4" ht="24.75" customHeight="1">
      <c r="A14" s="199" t="s">
        <v>38</v>
      </c>
      <c r="B14" s="268">
        <v>6</v>
      </c>
      <c r="C14" s="268">
        <v>6</v>
      </c>
      <c r="D14" s="281">
        <f t="shared" si="0"/>
        <v>1</v>
      </c>
    </row>
    <row r="15" spans="1:4" ht="24.75" customHeight="1">
      <c r="A15" s="199" t="s">
        <v>39</v>
      </c>
      <c r="B15" s="268">
        <v>7</v>
      </c>
      <c r="C15" s="268">
        <v>7</v>
      </c>
      <c r="D15" s="281">
        <f t="shared" si="0"/>
        <v>1</v>
      </c>
    </row>
    <row r="16" spans="1:4" ht="24.75" customHeight="1">
      <c r="A16" s="199" t="s">
        <v>40</v>
      </c>
      <c r="B16" s="268"/>
      <c r="C16" s="268"/>
      <c r="D16" s="281"/>
    </row>
    <row r="17" spans="1:4" ht="24.75" customHeight="1">
      <c r="A17" s="199" t="s">
        <v>41</v>
      </c>
      <c r="B17" s="268"/>
      <c r="C17" s="268"/>
      <c r="D17" s="281"/>
    </row>
    <row r="18" spans="1:4" ht="24.75" customHeight="1">
      <c r="A18" s="199" t="s">
        <v>42</v>
      </c>
      <c r="B18" s="268">
        <v>5</v>
      </c>
      <c r="C18" s="268">
        <v>5</v>
      </c>
      <c r="D18" s="281">
        <f t="shared" si="0"/>
        <v>1</v>
      </c>
    </row>
    <row r="19" spans="1:4" ht="24.75" customHeight="1">
      <c r="A19" s="199" t="s">
        <v>43</v>
      </c>
      <c r="B19" s="268"/>
      <c r="C19" s="268"/>
      <c r="D19" s="281"/>
    </row>
    <row r="20" spans="1:4" ht="24.75" customHeight="1">
      <c r="A20" s="199" t="s">
        <v>44</v>
      </c>
      <c r="B20" s="269"/>
      <c r="C20" s="268"/>
      <c r="D20" s="281"/>
    </row>
    <row r="21" spans="1:4" ht="24.75" customHeight="1">
      <c r="A21" s="199" t="s">
        <v>45</v>
      </c>
      <c r="B21" s="269"/>
      <c r="C21" s="268"/>
      <c r="D21" s="281"/>
    </row>
    <row r="22" spans="1:4" ht="24.75" customHeight="1">
      <c r="A22" s="199" t="s">
        <v>46</v>
      </c>
      <c r="B22" s="270">
        <f>SUM(B23:B30)</f>
        <v>8</v>
      </c>
      <c r="C22" s="270">
        <f>SUM(C23:C30)</f>
        <v>8</v>
      </c>
      <c r="D22" s="274">
        <f t="shared" si="0"/>
        <v>1</v>
      </c>
    </row>
    <row r="23" spans="1:4" ht="24.75" customHeight="1">
      <c r="A23" s="199" t="s">
        <v>47</v>
      </c>
      <c r="B23" s="269"/>
      <c r="C23" s="268"/>
      <c r="D23" s="274"/>
    </row>
    <row r="24" spans="1:4" ht="24.75" customHeight="1">
      <c r="A24" s="199" t="s">
        <v>48</v>
      </c>
      <c r="B24" s="269"/>
      <c r="C24" s="268"/>
      <c r="D24" s="274"/>
    </row>
    <row r="25" spans="1:4" ht="24.75" customHeight="1">
      <c r="A25" s="199" t="s">
        <v>49</v>
      </c>
      <c r="B25" s="268">
        <v>3</v>
      </c>
      <c r="C25" s="268">
        <v>3</v>
      </c>
      <c r="D25" s="281">
        <f t="shared" si="0"/>
        <v>1</v>
      </c>
    </row>
    <row r="26" spans="1:4" ht="24.75" customHeight="1">
      <c r="A26" s="199" t="s">
        <v>50</v>
      </c>
      <c r="B26" s="268">
        <v>5</v>
      </c>
      <c r="C26" s="268">
        <v>5</v>
      </c>
      <c r="D26" s="281">
        <f t="shared" si="0"/>
        <v>1</v>
      </c>
    </row>
    <row r="27" spans="1:4" ht="24.75" customHeight="1">
      <c r="A27" s="200" t="s">
        <v>51</v>
      </c>
      <c r="B27" s="268"/>
      <c r="C27" s="268"/>
      <c r="D27" s="278"/>
    </row>
    <row r="28" spans="1:4" ht="24.75" customHeight="1">
      <c r="A28" s="200" t="s">
        <v>52</v>
      </c>
      <c r="B28" s="282"/>
      <c r="C28" s="283"/>
      <c r="D28" s="278"/>
    </row>
    <row r="29" spans="1:4" ht="24.75" customHeight="1">
      <c r="A29" s="200" t="s">
        <v>53</v>
      </c>
      <c r="B29" s="282"/>
      <c r="C29" s="284"/>
      <c r="D29" s="278"/>
    </row>
    <row r="30" spans="1:4" ht="24.75" customHeight="1">
      <c r="A30" s="201" t="s">
        <v>54</v>
      </c>
      <c r="B30" s="285"/>
      <c r="C30" s="285"/>
      <c r="D30" s="279"/>
    </row>
    <row r="31" spans="1:4" ht="24.75" customHeight="1">
      <c r="A31" s="201" t="s">
        <v>55</v>
      </c>
      <c r="B31" s="286"/>
      <c r="C31" s="285"/>
      <c r="D31" s="279"/>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3" workbookViewId="0">
      <selection activeCell="C21" sqref="C21"/>
    </sheetView>
  </sheetViews>
  <sheetFormatPr defaultColWidth="9" defaultRowHeight="13.5"/>
  <cols>
    <col min="1" max="1" width="32.375" customWidth="1"/>
    <col min="2" max="4" width="18.75" customWidth="1"/>
  </cols>
  <sheetData>
    <row r="1" spans="1:4">
      <c r="A1" t="s">
        <v>56</v>
      </c>
    </row>
    <row r="2" spans="1:4" ht="25.5">
      <c r="A2" s="305" t="s">
        <v>577</v>
      </c>
      <c r="B2" s="306"/>
      <c r="C2" s="306"/>
      <c r="D2" s="306"/>
    </row>
    <row r="3" spans="1:4" ht="19.5" customHeight="1">
      <c r="D3" s="37" t="s">
        <v>24</v>
      </c>
    </row>
    <row r="4" spans="1:4" ht="31.5" customHeight="1">
      <c r="A4" s="194" t="s">
        <v>25</v>
      </c>
      <c r="B4" s="194" t="s">
        <v>26</v>
      </c>
      <c r="C4" s="194" t="s">
        <v>27</v>
      </c>
      <c r="D4" s="194" t="s">
        <v>28</v>
      </c>
    </row>
    <row r="5" spans="1:4" ht="23.25" customHeight="1">
      <c r="A5" s="195" t="s">
        <v>57</v>
      </c>
      <c r="B5" s="273">
        <f>SUM(B6:B30)</f>
        <v>4635</v>
      </c>
      <c r="C5" s="273">
        <f>SUM(C6:C30)</f>
        <v>4635</v>
      </c>
      <c r="D5" s="274">
        <f>C5/B5</f>
        <v>1</v>
      </c>
    </row>
    <row r="6" spans="1:4" ht="23.25" customHeight="1">
      <c r="A6" s="196" t="s">
        <v>58</v>
      </c>
      <c r="B6" s="275">
        <v>1344</v>
      </c>
      <c r="C6" s="275">
        <v>1344</v>
      </c>
      <c r="D6" s="276">
        <f>C6/B6</f>
        <v>1</v>
      </c>
    </row>
    <row r="7" spans="1:4" ht="23.25" customHeight="1">
      <c r="A7" s="196" t="s">
        <v>59</v>
      </c>
      <c r="B7" s="275"/>
      <c r="C7" s="275"/>
      <c r="D7" s="276"/>
    </row>
    <row r="8" spans="1:4" ht="23.25" customHeight="1">
      <c r="A8" s="196" t="s">
        <v>60</v>
      </c>
      <c r="B8" s="275"/>
      <c r="C8" s="275"/>
      <c r="D8" s="276"/>
    </row>
    <row r="9" spans="1:4" ht="23.25" customHeight="1">
      <c r="A9" s="196" t="s">
        <v>61</v>
      </c>
      <c r="B9" s="275"/>
      <c r="C9" s="275"/>
      <c r="D9" s="276"/>
    </row>
    <row r="10" spans="1:4" ht="23.25" customHeight="1">
      <c r="A10" s="196" t="s">
        <v>62</v>
      </c>
      <c r="B10" s="275"/>
      <c r="C10" s="275"/>
      <c r="D10" s="276"/>
    </row>
    <row r="11" spans="1:4" ht="23.25" customHeight="1">
      <c r="A11" s="196" t="s">
        <v>63</v>
      </c>
      <c r="B11" s="275"/>
      <c r="C11" s="275"/>
      <c r="D11" s="276"/>
    </row>
    <row r="12" spans="1:4" ht="23.25" customHeight="1">
      <c r="A12" s="196" t="s">
        <v>64</v>
      </c>
      <c r="B12" s="275">
        <v>107</v>
      </c>
      <c r="C12" s="275">
        <v>107</v>
      </c>
      <c r="D12" s="276">
        <f>C12/B12</f>
        <v>1</v>
      </c>
    </row>
    <row r="13" spans="1:4" ht="23.25" customHeight="1">
      <c r="A13" s="196" t="s">
        <v>65</v>
      </c>
      <c r="B13" s="275">
        <v>786</v>
      </c>
      <c r="C13" s="275">
        <v>786</v>
      </c>
      <c r="D13" s="276">
        <f t="shared" ref="D13:D17" si="0">C13/B13</f>
        <v>1</v>
      </c>
    </row>
    <row r="14" spans="1:4" ht="23.25" customHeight="1">
      <c r="A14" s="196" t="s">
        <v>66</v>
      </c>
      <c r="B14" s="275">
        <v>193</v>
      </c>
      <c r="C14" s="275">
        <v>193</v>
      </c>
      <c r="D14" s="276">
        <f t="shared" si="0"/>
        <v>1</v>
      </c>
    </row>
    <row r="15" spans="1:4" ht="23.25" customHeight="1">
      <c r="A15" s="196" t="s">
        <v>67</v>
      </c>
      <c r="B15" s="275">
        <v>276</v>
      </c>
      <c r="C15" s="275">
        <v>276</v>
      </c>
      <c r="D15" s="276">
        <f t="shared" si="0"/>
        <v>1</v>
      </c>
    </row>
    <row r="16" spans="1:4" ht="23.25" customHeight="1">
      <c r="A16" s="196" t="s">
        <v>68</v>
      </c>
      <c r="B16" s="275">
        <v>242</v>
      </c>
      <c r="C16" s="275">
        <v>242</v>
      </c>
      <c r="D16" s="276">
        <f t="shared" si="0"/>
        <v>1</v>
      </c>
    </row>
    <row r="17" spans="1:4" ht="23.25" customHeight="1">
      <c r="A17" s="196" t="s">
        <v>69</v>
      </c>
      <c r="B17" s="275">
        <v>1420</v>
      </c>
      <c r="C17" s="275">
        <v>1420</v>
      </c>
      <c r="D17" s="276">
        <f t="shared" si="0"/>
        <v>1</v>
      </c>
    </row>
    <row r="18" spans="1:4" ht="23.25" customHeight="1">
      <c r="A18" s="196" t="s">
        <v>70</v>
      </c>
      <c r="B18" s="275"/>
      <c r="C18" s="275"/>
      <c r="D18" s="276"/>
    </row>
    <row r="19" spans="1:4" ht="23.25" customHeight="1">
      <c r="A19" s="196" t="s">
        <v>71</v>
      </c>
      <c r="B19" s="277"/>
      <c r="C19" s="277"/>
      <c r="D19" s="276"/>
    </row>
    <row r="20" spans="1:4" ht="23.25" customHeight="1">
      <c r="A20" s="196" t="s">
        <v>72</v>
      </c>
      <c r="B20" s="275"/>
      <c r="C20" s="275"/>
      <c r="D20" s="276"/>
    </row>
    <row r="21" spans="1:4" ht="23.25" customHeight="1">
      <c r="A21" s="196" t="s">
        <v>73</v>
      </c>
      <c r="B21" s="275"/>
      <c r="C21" s="275"/>
      <c r="D21" s="276"/>
    </row>
    <row r="22" spans="1:4" ht="23.25" customHeight="1">
      <c r="A22" s="196" t="s">
        <v>74</v>
      </c>
      <c r="B22" s="275"/>
      <c r="C22" s="275"/>
      <c r="D22" s="276"/>
    </row>
    <row r="23" spans="1:4" ht="23.25" customHeight="1">
      <c r="A23" s="196" t="s">
        <v>75</v>
      </c>
      <c r="B23" s="275"/>
      <c r="C23" s="275"/>
      <c r="D23" s="276"/>
    </row>
    <row r="24" spans="1:4" ht="23.25" customHeight="1">
      <c r="A24" s="196" t="s">
        <v>76</v>
      </c>
      <c r="B24" s="275">
        <v>267</v>
      </c>
      <c r="C24" s="275">
        <v>267</v>
      </c>
      <c r="D24" s="276">
        <f t="shared" ref="D24" si="1">C24/B24</f>
        <v>1</v>
      </c>
    </row>
    <row r="25" spans="1:4" ht="23.25" customHeight="1">
      <c r="A25" s="196" t="s">
        <v>77</v>
      </c>
      <c r="B25" s="269"/>
      <c r="C25" s="268"/>
      <c r="D25" s="278"/>
    </row>
    <row r="26" spans="1:4" ht="23.25" customHeight="1">
      <c r="A26" s="196" t="s">
        <v>78</v>
      </c>
      <c r="B26" s="269"/>
      <c r="C26" s="268"/>
      <c r="D26" s="278"/>
    </row>
    <row r="27" spans="1:4" ht="23.25" customHeight="1">
      <c r="A27" s="196" t="s">
        <v>79</v>
      </c>
      <c r="B27" s="269"/>
      <c r="C27" s="268"/>
      <c r="D27" s="278"/>
    </row>
    <row r="28" spans="1:4" ht="23.25" customHeight="1">
      <c r="A28" s="196" t="s">
        <v>80</v>
      </c>
      <c r="B28" s="269"/>
      <c r="C28" s="268"/>
      <c r="D28" s="278"/>
    </row>
    <row r="29" spans="1:4" ht="23.25" customHeight="1">
      <c r="A29" s="197" t="s">
        <v>81</v>
      </c>
      <c r="B29" s="269"/>
      <c r="C29" s="268"/>
      <c r="D29" s="278"/>
    </row>
    <row r="30" spans="1:4" ht="23.25" customHeight="1">
      <c r="A30" s="198" t="s">
        <v>82</v>
      </c>
      <c r="B30" s="269"/>
      <c r="C30" s="268"/>
      <c r="D30" s="279"/>
    </row>
    <row r="31" spans="1:4" ht="21.75" customHeight="1">
      <c r="A31" s="198" t="s">
        <v>83</v>
      </c>
      <c r="B31" s="280"/>
      <c r="C31" s="280"/>
      <c r="D31" s="279"/>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7" zoomScale="85" zoomScaleNormal="85" workbookViewId="0">
      <selection activeCell="K7" sqref="K7"/>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5.5">
      <c r="A2" s="305" t="s">
        <v>579</v>
      </c>
      <c r="B2" s="306"/>
      <c r="C2" s="306"/>
      <c r="D2" s="306"/>
      <c r="E2" s="306"/>
      <c r="F2" s="306"/>
      <c r="G2" s="306"/>
      <c r="H2" s="306"/>
      <c r="I2" s="306"/>
      <c r="J2" s="306"/>
      <c r="K2" s="306"/>
      <c r="L2" s="306"/>
      <c r="M2" s="306"/>
      <c r="N2" s="306"/>
      <c r="O2" s="306"/>
      <c r="P2" s="306"/>
    </row>
    <row r="3" spans="1:16" ht="26.25" thickBot="1">
      <c r="A3" s="2"/>
      <c r="B3" s="2"/>
      <c r="C3" s="2"/>
      <c r="D3" s="2"/>
      <c r="E3" s="2"/>
      <c r="F3" s="2"/>
      <c r="G3" s="2"/>
      <c r="H3" s="164"/>
      <c r="I3" s="2"/>
      <c r="J3" s="2"/>
      <c r="K3" s="2"/>
      <c r="L3" s="292"/>
      <c r="M3" s="2"/>
      <c r="N3" s="2"/>
      <c r="O3" s="307" t="s">
        <v>24</v>
      </c>
      <c r="P3" s="307"/>
    </row>
    <row r="4" spans="1:16" ht="45.75" customHeight="1">
      <c r="A4" s="165" t="s">
        <v>85</v>
      </c>
      <c r="B4" s="166" t="s">
        <v>86</v>
      </c>
      <c r="C4" s="166" t="s">
        <v>87</v>
      </c>
      <c r="D4" s="166" t="s">
        <v>88</v>
      </c>
      <c r="E4" s="166" t="s">
        <v>89</v>
      </c>
      <c r="F4" s="166" t="s">
        <v>90</v>
      </c>
      <c r="G4" s="166" t="s">
        <v>91</v>
      </c>
      <c r="H4" s="167" t="s">
        <v>92</v>
      </c>
      <c r="I4" s="184" t="s">
        <v>93</v>
      </c>
      <c r="J4" s="166" t="s">
        <v>86</v>
      </c>
      <c r="K4" s="166" t="s">
        <v>87</v>
      </c>
      <c r="L4" s="166" t="s">
        <v>88</v>
      </c>
      <c r="M4" s="166" t="s">
        <v>89</v>
      </c>
      <c r="N4" s="166" t="s">
        <v>90</v>
      </c>
      <c r="O4" s="166" t="s">
        <v>91</v>
      </c>
      <c r="P4" s="185" t="s">
        <v>92</v>
      </c>
    </row>
    <row r="5" spans="1:16" ht="23.25" customHeight="1">
      <c r="A5" s="168" t="s">
        <v>94</v>
      </c>
      <c r="B5" s="272">
        <f>B6+B32</f>
        <v>4853</v>
      </c>
      <c r="C5" s="272">
        <f>C6+C32</f>
        <v>4853</v>
      </c>
      <c r="D5" s="272">
        <f>D6+D32</f>
        <v>4915</v>
      </c>
      <c r="E5" s="272">
        <f>E6+E32</f>
        <v>4778</v>
      </c>
      <c r="F5" s="272">
        <f>F6+F32</f>
        <v>4778</v>
      </c>
      <c r="G5" s="287" t="s">
        <v>95</v>
      </c>
      <c r="H5" s="287" t="s">
        <v>95</v>
      </c>
      <c r="I5" s="45" t="s">
        <v>94</v>
      </c>
      <c r="J5" s="259">
        <f>J6+J32</f>
        <v>4853</v>
      </c>
      <c r="K5" s="259">
        <f>K6+K32</f>
        <v>4853</v>
      </c>
      <c r="L5" s="259">
        <f>L6+L32</f>
        <v>4915</v>
      </c>
      <c r="M5" s="259">
        <f>M6+M32</f>
        <v>4778</v>
      </c>
      <c r="N5" s="259">
        <f>N6+N32</f>
        <v>4778</v>
      </c>
      <c r="O5" s="128" t="s">
        <v>95</v>
      </c>
      <c r="P5" s="129" t="s">
        <v>95</v>
      </c>
    </row>
    <row r="6" spans="1:16" ht="23.25" customHeight="1">
      <c r="A6" s="169" t="s">
        <v>96</v>
      </c>
      <c r="B6" s="267">
        <f>B7+B23</f>
        <v>2366</v>
      </c>
      <c r="C6" s="267">
        <f>C7+C23</f>
        <v>2366</v>
      </c>
      <c r="D6" s="267">
        <f>D7+D23</f>
        <v>2366</v>
      </c>
      <c r="E6" s="267">
        <f>E7+E23</f>
        <v>2229</v>
      </c>
      <c r="F6" s="267">
        <f>F7+F23</f>
        <v>2229</v>
      </c>
      <c r="G6" s="290">
        <f>F6/D6</f>
        <v>0.94209636517328821</v>
      </c>
      <c r="H6" s="290">
        <f>F6/2254</f>
        <v>0.98890860692102933</v>
      </c>
      <c r="I6" s="186" t="s">
        <v>97</v>
      </c>
      <c r="J6" s="256">
        <f>SUM(J7:J31)</f>
        <v>4710</v>
      </c>
      <c r="K6" s="256">
        <f>SUM(K7:K31)</f>
        <v>4710</v>
      </c>
      <c r="L6" s="256">
        <f>SUM(L7:L31)</f>
        <v>4772</v>
      </c>
      <c r="M6" s="256">
        <f>SUM(M7:M31)</f>
        <v>4635</v>
      </c>
      <c r="N6" s="256">
        <f>SUM(N7:N31)</f>
        <v>4635</v>
      </c>
      <c r="O6" s="290">
        <f>N6/L6</f>
        <v>0.97129086336965631</v>
      </c>
      <c r="P6" s="293">
        <f>N6/4778</f>
        <v>0.97007115948095435</v>
      </c>
    </row>
    <row r="7" spans="1:16" ht="23.25" customHeight="1">
      <c r="A7" s="171" t="s">
        <v>30</v>
      </c>
      <c r="B7" s="267">
        <f>SUM(B8:B22)</f>
        <v>2361</v>
      </c>
      <c r="C7" s="267">
        <f>SUM(C8:C22)</f>
        <v>2361</v>
      </c>
      <c r="D7" s="267">
        <f>SUM(D8:D22)</f>
        <v>2361</v>
      </c>
      <c r="E7" s="267">
        <f>SUM(E8:E22)</f>
        <v>2221</v>
      </c>
      <c r="F7" s="267">
        <f>SUM(F8:F22)</f>
        <v>2221</v>
      </c>
      <c r="G7" s="290">
        <f>F7/D7</f>
        <v>0.94070309191020751</v>
      </c>
      <c r="H7" s="290">
        <f>F7/2250</f>
        <v>0.98711111111111116</v>
      </c>
      <c r="I7" s="187" t="s">
        <v>98</v>
      </c>
      <c r="J7" s="260">
        <v>1061</v>
      </c>
      <c r="K7" s="260">
        <v>1061</v>
      </c>
      <c r="L7" s="257">
        <v>1481</v>
      </c>
      <c r="M7" s="257">
        <v>1344</v>
      </c>
      <c r="N7" s="257">
        <v>1344</v>
      </c>
      <c r="O7" s="291">
        <f t="shared" ref="O7:O25" si="0">N7/L7</f>
        <v>0.90749493585415264</v>
      </c>
      <c r="P7" s="294">
        <f>N7/1409</f>
        <v>0.95386799148332146</v>
      </c>
    </row>
    <row r="8" spans="1:16" ht="23.25" customHeight="1">
      <c r="A8" s="172" t="s">
        <v>31</v>
      </c>
      <c r="B8" s="263">
        <v>1572</v>
      </c>
      <c r="C8" s="263">
        <v>1572</v>
      </c>
      <c r="D8" s="263">
        <v>1572</v>
      </c>
      <c r="E8" s="263">
        <v>1561</v>
      </c>
      <c r="F8" s="263">
        <v>1561</v>
      </c>
      <c r="G8" s="291">
        <f>F8/D8</f>
        <v>0.99300254452926207</v>
      </c>
      <c r="H8" s="291">
        <f>F8/1497</f>
        <v>1.042752171008684</v>
      </c>
      <c r="I8" s="187" t="s">
        <v>99</v>
      </c>
      <c r="J8" s="260"/>
      <c r="K8" s="260"/>
      <c r="L8" s="257"/>
      <c r="M8" s="257"/>
      <c r="N8" s="257"/>
      <c r="O8" s="291"/>
      <c r="P8" s="294"/>
    </row>
    <row r="9" spans="1:16" ht="23.25" customHeight="1">
      <c r="A9" s="172" t="s">
        <v>32</v>
      </c>
      <c r="B9" s="263">
        <v>236</v>
      </c>
      <c r="C9" s="263">
        <v>236</v>
      </c>
      <c r="D9" s="263">
        <v>236</v>
      </c>
      <c r="E9" s="263">
        <v>94</v>
      </c>
      <c r="F9" s="263">
        <v>94</v>
      </c>
      <c r="G9" s="291">
        <f t="shared" ref="G9:G10" si="1">F9/D9</f>
        <v>0.39830508474576271</v>
      </c>
      <c r="H9" s="291">
        <f>F9/223</f>
        <v>0.42152466367713004</v>
      </c>
      <c r="I9" s="187" t="s">
        <v>100</v>
      </c>
      <c r="J9" s="260"/>
      <c r="K9" s="260"/>
      <c r="L9" s="257"/>
      <c r="M9" s="257"/>
      <c r="N9" s="257"/>
      <c r="O9" s="291"/>
      <c r="P9" s="294"/>
    </row>
    <row r="10" spans="1:16" ht="23.25" customHeight="1">
      <c r="A10" s="172" t="s">
        <v>33</v>
      </c>
      <c r="B10" s="263">
        <v>106</v>
      </c>
      <c r="C10" s="263">
        <v>106</v>
      </c>
      <c r="D10" s="263">
        <v>106</v>
      </c>
      <c r="E10" s="263">
        <v>129</v>
      </c>
      <c r="F10" s="263">
        <v>129</v>
      </c>
      <c r="G10" s="291">
        <f t="shared" si="1"/>
        <v>1.2169811320754718</v>
      </c>
      <c r="H10" s="291">
        <f>F10/101</f>
        <v>1.2772277227722773</v>
      </c>
      <c r="I10" s="187" t="s">
        <v>101</v>
      </c>
      <c r="J10" s="260"/>
      <c r="K10" s="260"/>
      <c r="L10" s="257"/>
      <c r="M10" s="257"/>
      <c r="N10" s="257"/>
      <c r="O10" s="291"/>
      <c r="P10" s="294"/>
    </row>
    <row r="11" spans="1:16" ht="23.25" customHeight="1">
      <c r="A11" s="172" t="s">
        <v>34</v>
      </c>
      <c r="B11" s="263">
        <v>1</v>
      </c>
      <c r="C11" s="263">
        <v>1</v>
      </c>
      <c r="D11" s="263">
        <v>1</v>
      </c>
      <c r="E11" s="263"/>
      <c r="F11" s="263"/>
      <c r="G11" s="291"/>
      <c r="H11" s="291">
        <f>F11/1</f>
        <v>0</v>
      </c>
      <c r="I11" s="187" t="s">
        <v>102</v>
      </c>
      <c r="J11" s="260"/>
      <c r="K11" s="260"/>
      <c r="L11" s="257"/>
      <c r="M11" s="257"/>
      <c r="N11" s="257"/>
      <c r="O11" s="291"/>
      <c r="P11" s="294"/>
    </row>
    <row r="12" spans="1:16" ht="23.25" customHeight="1">
      <c r="A12" s="172" t="s">
        <v>35</v>
      </c>
      <c r="B12" s="263">
        <v>323</v>
      </c>
      <c r="C12" s="263">
        <v>323</v>
      </c>
      <c r="D12" s="263">
        <v>323</v>
      </c>
      <c r="E12" s="263">
        <v>338</v>
      </c>
      <c r="F12" s="263">
        <v>338</v>
      </c>
      <c r="G12" s="291">
        <f>F12/D12</f>
        <v>1.0464396284829722</v>
      </c>
      <c r="H12" s="291">
        <f>F12/308</f>
        <v>1.0974025974025974</v>
      </c>
      <c r="I12" s="187" t="s">
        <v>103</v>
      </c>
      <c r="J12" s="260"/>
      <c r="K12" s="260"/>
      <c r="L12" s="257"/>
      <c r="M12" s="257"/>
      <c r="N12" s="257"/>
      <c r="O12" s="291"/>
      <c r="P12" s="294"/>
    </row>
    <row r="13" spans="1:16" ht="23.25" customHeight="1">
      <c r="A13" s="172" t="s">
        <v>36</v>
      </c>
      <c r="B13" s="263">
        <v>27</v>
      </c>
      <c r="C13" s="263">
        <v>27</v>
      </c>
      <c r="D13" s="263">
        <v>27</v>
      </c>
      <c r="E13" s="263">
        <v>30</v>
      </c>
      <c r="F13" s="263">
        <v>30</v>
      </c>
      <c r="G13" s="291">
        <f t="shared" ref="G13:G16" si="2">F13/D13</f>
        <v>1.1111111111111112</v>
      </c>
      <c r="H13" s="291">
        <f>F13/27</f>
        <v>1.1111111111111112</v>
      </c>
      <c r="I13" s="187" t="s">
        <v>104</v>
      </c>
      <c r="J13" s="260">
        <v>124</v>
      </c>
      <c r="K13" s="260">
        <v>124</v>
      </c>
      <c r="L13" s="257">
        <v>107</v>
      </c>
      <c r="M13" s="257">
        <v>107</v>
      </c>
      <c r="N13" s="257">
        <v>107</v>
      </c>
      <c r="O13" s="291">
        <f t="shared" si="0"/>
        <v>1</v>
      </c>
      <c r="P13" s="294">
        <f>N13/115</f>
        <v>0.93043478260869561</v>
      </c>
    </row>
    <row r="14" spans="1:16" ht="23.25" customHeight="1">
      <c r="A14" s="175" t="s">
        <v>37</v>
      </c>
      <c r="B14" s="263">
        <v>45</v>
      </c>
      <c r="C14" s="263">
        <v>45</v>
      </c>
      <c r="D14" s="263">
        <v>45</v>
      </c>
      <c r="E14" s="263">
        <v>51</v>
      </c>
      <c r="F14" s="263">
        <v>51</v>
      </c>
      <c r="G14" s="291">
        <f t="shared" si="2"/>
        <v>1.1333333333333333</v>
      </c>
      <c r="H14" s="291">
        <f>F14/43</f>
        <v>1.1860465116279071</v>
      </c>
      <c r="I14" s="187" t="s">
        <v>105</v>
      </c>
      <c r="J14" s="260">
        <v>783</v>
      </c>
      <c r="K14" s="260">
        <v>783</v>
      </c>
      <c r="L14" s="257">
        <v>786</v>
      </c>
      <c r="M14" s="257">
        <v>786</v>
      </c>
      <c r="N14" s="257">
        <v>786</v>
      </c>
      <c r="O14" s="291">
        <f t="shared" si="0"/>
        <v>1</v>
      </c>
      <c r="P14" s="294">
        <f>N14/719</f>
        <v>1.0931849791376913</v>
      </c>
    </row>
    <row r="15" spans="1:16" ht="23.25" customHeight="1">
      <c r="A15" s="172" t="s">
        <v>38</v>
      </c>
      <c r="B15" s="263">
        <v>4</v>
      </c>
      <c r="C15" s="263">
        <v>4</v>
      </c>
      <c r="D15" s="263">
        <v>4</v>
      </c>
      <c r="E15" s="263">
        <v>6</v>
      </c>
      <c r="F15" s="263">
        <v>6</v>
      </c>
      <c r="G15" s="291">
        <f>F15/D15</f>
        <v>1.5</v>
      </c>
      <c r="H15" s="291">
        <f>F15/5</f>
        <v>1.2</v>
      </c>
      <c r="I15" s="187" t="s">
        <v>106</v>
      </c>
      <c r="J15" s="260">
        <v>165</v>
      </c>
      <c r="K15" s="260">
        <v>165</v>
      </c>
      <c r="L15" s="257">
        <v>193</v>
      </c>
      <c r="M15" s="257">
        <v>193</v>
      </c>
      <c r="N15" s="257">
        <v>193</v>
      </c>
      <c r="O15" s="291">
        <f t="shared" si="0"/>
        <v>1</v>
      </c>
      <c r="P15" s="294">
        <f>N15/182</f>
        <v>1.0604395604395604</v>
      </c>
    </row>
    <row r="16" spans="1:16" ht="23.25" customHeight="1">
      <c r="A16" s="175" t="s">
        <v>39</v>
      </c>
      <c r="B16" s="263">
        <v>42</v>
      </c>
      <c r="C16" s="263">
        <v>42</v>
      </c>
      <c r="D16" s="263">
        <v>42</v>
      </c>
      <c r="E16" s="263">
        <v>7</v>
      </c>
      <c r="F16" s="263">
        <v>7</v>
      </c>
      <c r="G16" s="291">
        <f t="shared" si="2"/>
        <v>0.16666666666666666</v>
      </c>
      <c r="H16" s="291">
        <f>F16/40</f>
        <v>0.17499999999999999</v>
      </c>
      <c r="I16" s="187" t="s">
        <v>107</v>
      </c>
      <c r="J16" s="260">
        <v>339</v>
      </c>
      <c r="K16" s="260">
        <v>339</v>
      </c>
      <c r="L16" s="257">
        <v>276</v>
      </c>
      <c r="M16" s="257">
        <v>276</v>
      </c>
      <c r="N16" s="257">
        <v>276</v>
      </c>
      <c r="O16" s="291">
        <f t="shared" si="0"/>
        <v>1</v>
      </c>
      <c r="P16" s="294">
        <f>N16/339</f>
        <v>0.81415929203539827</v>
      </c>
    </row>
    <row r="17" spans="1:16" ht="23.25" customHeight="1">
      <c r="A17" s="175" t="s">
        <v>40</v>
      </c>
      <c r="B17" s="263"/>
      <c r="C17" s="263"/>
      <c r="D17" s="263"/>
      <c r="E17" s="263"/>
      <c r="F17" s="263"/>
      <c r="G17" s="291"/>
      <c r="H17" s="291"/>
      <c r="I17" s="187" t="s">
        <v>108</v>
      </c>
      <c r="J17" s="260">
        <v>308</v>
      </c>
      <c r="K17" s="260">
        <v>308</v>
      </c>
      <c r="L17" s="257">
        <v>242</v>
      </c>
      <c r="M17" s="257">
        <v>242</v>
      </c>
      <c r="N17" s="257">
        <v>242</v>
      </c>
      <c r="O17" s="291">
        <f t="shared" si="0"/>
        <v>1</v>
      </c>
      <c r="P17" s="294">
        <f>N17/281</f>
        <v>0.86120996441281139</v>
      </c>
    </row>
    <row r="18" spans="1:16" ht="23.25" customHeight="1">
      <c r="A18" s="175" t="s">
        <v>41</v>
      </c>
      <c r="B18" s="263"/>
      <c r="C18" s="263"/>
      <c r="D18" s="263"/>
      <c r="E18" s="263"/>
      <c r="F18" s="263"/>
      <c r="G18" s="291"/>
      <c r="H18" s="291"/>
      <c r="I18" s="187" t="s">
        <v>109</v>
      </c>
      <c r="J18" s="260">
        <v>1579</v>
      </c>
      <c r="K18" s="260">
        <v>1579</v>
      </c>
      <c r="L18" s="257">
        <v>1420</v>
      </c>
      <c r="M18" s="257">
        <v>1420</v>
      </c>
      <c r="N18" s="257">
        <v>1420</v>
      </c>
      <c r="O18" s="291">
        <f t="shared" si="0"/>
        <v>1</v>
      </c>
      <c r="P18" s="294">
        <f>N18/1471</f>
        <v>0.96532970768184911</v>
      </c>
    </row>
    <row r="19" spans="1:16" ht="23.25" customHeight="1">
      <c r="A19" s="175" t="s">
        <v>42</v>
      </c>
      <c r="B19" s="263">
        <v>1</v>
      </c>
      <c r="C19" s="263">
        <v>1</v>
      </c>
      <c r="D19" s="263">
        <v>1</v>
      </c>
      <c r="E19" s="263">
        <v>5</v>
      </c>
      <c r="F19" s="263">
        <v>5</v>
      </c>
      <c r="G19" s="291">
        <f t="shared" ref="G19:G20" si="3">F19/D19</f>
        <v>5</v>
      </c>
      <c r="H19" s="291">
        <f>F19/1</f>
        <v>5</v>
      </c>
      <c r="I19" s="187" t="s">
        <v>110</v>
      </c>
      <c r="J19" s="260"/>
      <c r="K19" s="260"/>
      <c r="L19" s="257"/>
      <c r="M19" s="257"/>
      <c r="N19" s="257"/>
      <c r="O19" s="291"/>
      <c r="P19" s="294"/>
    </row>
    <row r="20" spans="1:16" ht="23.25" customHeight="1">
      <c r="A20" s="175" t="s">
        <v>43</v>
      </c>
      <c r="B20" s="263">
        <v>4</v>
      </c>
      <c r="C20" s="263">
        <v>4</v>
      </c>
      <c r="D20" s="263">
        <v>4</v>
      </c>
      <c r="E20" s="263"/>
      <c r="F20" s="263"/>
      <c r="G20" s="291">
        <f t="shared" si="3"/>
        <v>0</v>
      </c>
      <c r="H20" s="291">
        <f>F20/4</f>
        <v>0</v>
      </c>
      <c r="I20" s="187" t="s">
        <v>111</v>
      </c>
      <c r="J20" s="260"/>
      <c r="K20" s="260"/>
      <c r="L20" s="258"/>
      <c r="M20" s="258"/>
      <c r="N20" s="258"/>
      <c r="O20" s="291"/>
      <c r="P20" s="294"/>
    </row>
    <row r="21" spans="1:16" ht="23.25" customHeight="1">
      <c r="A21" s="175" t="s">
        <v>44</v>
      </c>
      <c r="B21" s="263"/>
      <c r="C21" s="263"/>
      <c r="D21" s="263"/>
      <c r="E21" s="264"/>
      <c r="F21" s="263"/>
      <c r="G21" s="291"/>
      <c r="H21" s="291"/>
      <c r="I21" s="187" t="s">
        <v>112</v>
      </c>
      <c r="J21" s="260"/>
      <c r="K21" s="260"/>
      <c r="L21" s="257"/>
      <c r="M21" s="257"/>
      <c r="N21" s="257"/>
      <c r="O21" s="291"/>
      <c r="P21" s="294"/>
    </row>
    <row r="22" spans="1:16" ht="23.25" customHeight="1">
      <c r="A22" s="175" t="s">
        <v>45</v>
      </c>
      <c r="B22" s="263"/>
      <c r="C22" s="265"/>
      <c r="D22" s="265"/>
      <c r="E22" s="264"/>
      <c r="F22" s="263"/>
      <c r="G22" s="291"/>
      <c r="H22" s="291"/>
      <c r="I22" s="187" t="s">
        <v>113</v>
      </c>
      <c r="J22" s="260"/>
      <c r="K22" s="260"/>
      <c r="L22" s="257"/>
      <c r="M22" s="257"/>
      <c r="N22" s="257"/>
      <c r="O22" s="291"/>
      <c r="P22" s="294"/>
    </row>
    <row r="23" spans="1:16" ht="23.25" customHeight="1">
      <c r="A23" s="171" t="s">
        <v>46</v>
      </c>
      <c r="B23" s="266">
        <f>SUM(B24:B31)</f>
        <v>5</v>
      </c>
      <c r="C23" s="266">
        <f>SUM(C24:C31)</f>
        <v>5</v>
      </c>
      <c r="D23" s="266">
        <f>SUM(D24:D31)</f>
        <v>5</v>
      </c>
      <c r="E23" s="266">
        <f>SUM(E24:E31)</f>
        <v>8</v>
      </c>
      <c r="F23" s="266">
        <f>SUM(F24:F31)</f>
        <v>8</v>
      </c>
      <c r="G23" s="290">
        <f t="shared" ref="G23" si="4">F23/D23</f>
        <v>1.6</v>
      </c>
      <c r="H23" s="290">
        <f>F23/4</f>
        <v>2</v>
      </c>
      <c r="I23" s="187" t="s">
        <v>114</v>
      </c>
      <c r="J23" s="260"/>
      <c r="K23" s="260"/>
      <c r="L23" s="257"/>
      <c r="M23" s="257"/>
      <c r="N23" s="257"/>
      <c r="O23" s="291"/>
      <c r="P23" s="294"/>
    </row>
    <row r="24" spans="1:16" ht="23.25" customHeight="1">
      <c r="A24" s="172" t="s">
        <v>47</v>
      </c>
      <c r="B24" s="263"/>
      <c r="C24" s="263"/>
      <c r="D24" s="263"/>
      <c r="E24" s="264"/>
      <c r="F24" s="263"/>
      <c r="G24" s="291"/>
      <c r="H24" s="290"/>
      <c r="I24" s="187" t="s">
        <v>115</v>
      </c>
      <c r="J24" s="260"/>
      <c r="K24" s="260"/>
      <c r="L24" s="257"/>
      <c r="M24" s="257"/>
      <c r="N24" s="257"/>
      <c r="O24" s="291"/>
      <c r="P24" s="294"/>
    </row>
    <row r="25" spans="1:16" ht="23.25" customHeight="1">
      <c r="A25" s="172" t="s">
        <v>48</v>
      </c>
      <c r="B25" s="263"/>
      <c r="C25" s="263"/>
      <c r="D25" s="263"/>
      <c r="E25" s="264"/>
      <c r="F25" s="263"/>
      <c r="G25" s="291"/>
      <c r="H25" s="290"/>
      <c r="I25" s="187" t="s">
        <v>116</v>
      </c>
      <c r="J25" s="260">
        <v>281</v>
      </c>
      <c r="K25" s="260">
        <v>281</v>
      </c>
      <c r="L25" s="257">
        <v>267</v>
      </c>
      <c r="M25" s="257">
        <v>267</v>
      </c>
      <c r="N25" s="257">
        <v>267</v>
      </c>
      <c r="O25" s="291">
        <f t="shared" si="0"/>
        <v>1</v>
      </c>
      <c r="P25" s="294">
        <f>N25/262</f>
        <v>1.0190839694656488</v>
      </c>
    </row>
    <row r="26" spans="1:16" ht="23.25" customHeight="1">
      <c r="A26" s="172" t="s">
        <v>49</v>
      </c>
      <c r="B26" s="263">
        <v>3</v>
      </c>
      <c r="C26" s="263">
        <v>3</v>
      </c>
      <c r="D26" s="263">
        <v>3</v>
      </c>
      <c r="E26" s="263">
        <v>3</v>
      </c>
      <c r="F26" s="263">
        <v>3</v>
      </c>
      <c r="G26" s="291">
        <f t="shared" ref="G26:G27" si="5">F26/D26</f>
        <v>1</v>
      </c>
      <c r="H26" s="291">
        <f>F26/2</f>
        <v>1.5</v>
      </c>
      <c r="I26" s="187" t="s">
        <v>117</v>
      </c>
      <c r="J26" s="260"/>
      <c r="K26" s="260"/>
      <c r="L26" s="173"/>
      <c r="M26" s="255"/>
      <c r="N26" s="254"/>
      <c r="O26" s="288"/>
      <c r="P26" s="188"/>
    </row>
    <row r="27" spans="1:16" ht="23.25" customHeight="1">
      <c r="A27" s="176" t="s">
        <v>50</v>
      </c>
      <c r="B27" s="263">
        <v>2</v>
      </c>
      <c r="C27" s="263">
        <v>2</v>
      </c>
      <c r="D27" s="263">
        <v>2</v>
      </c>
      <c r="E27" s="263">
        <v>5</v>
      </c>
      <c r="F27" s="263">
        <v>5</v>
      </c>
      <c r="G27" s="291">
        <f t="shared" si="5"/>
        <v>2.5</v>
      </c>
      <c r="H27" s="291">
        <f>F27/2</f>
        <v>2.5</v>
      </c>
      <c r="I27" s="187" t="s">
        <v>118</v>
      </c>
      <c r="J27" s="260"/>
      <c r="K27" s="260"/>
      <c r="L27" s="173"/>
      <c r="M27" s="255"/>
      <c r="N27" s="254"/>
      <c r="O27" s="288"/>
      <c r="P27" s="188"/>
    </row>
    <row r="28" spans="1:16" ht="23.25" customHeight="1">
      <c r="A28" s="176" t="s">
        <v>51</v>
      </c>
      <c r="B28" s="263"/>
      <c r="C28" s="263"/>
      <c r="D28" s="173"/>
      <c r="E28" s="263"/>
      <c r="F28" s="263"/>
      <c r="G28" s="291"/>
      <c r="H28" s="291"/>
      <c r="I28" s="187" t="s">
        <v>119</v>
      </c>
      <c r="J28" s="260">
        <v>70</v>
      </c>
      <c r="K28" s="260">
        <v>70</v>
      </c>
      <c r="L28" s="173"/>
      <c r="M28" s="255"/>
      <c r="N28" s="254"/>
      <c r="O28" s="288"/>
      <c r="P28" s="188"/>
    </row>
    <row r="29" spans="1:16" ht="23.25" customHeight="1">
      <c r="A29" s="176" t="s">
        <v>52</v>
      </c>
      <c r="B29" s="263"/>
      <c r="C29" s="263"/>
      <c r="D29" s="173"/>
      <c r="E29" s="264"/>
      <c r="F29" s="263"/>
      <c r="G29" s="291"/>
      <c r="H29" s="291"/>
      <c r="I29" s="187" t="s">
        <v>120</v>
      </c>
      <c r="J29" s="260"/>
      <c r="K29" s="257"/>
      <c r="L29" s="173"/>
      <c r="M29" s="255"/>
      <c r="N29" s="254"/>
      <c r="O29" s="174"/>
      <c r="P29" s="188"/>
    </row>
    <row r="30" spans="1:16" ht="23.25" customHeight="1">
      <c r="A30" s="176" t="s">
        <v>53</v>
      </c>
      <c r="B30" s="263"/>
      <c r="C30" s="263"/>
      <c r="D30" s="173"/>
      <c r="E30" s="264"/>
      <c r="F30" s="263"/>
      <c r="G30" s="291"/>
      <c r="H30" s="291"/>
      <c r="I30" s="187" t="s">
        <v>121</v>
      </c>
      <c r="J30" s="260"/>
      <c r="K30" s="257"/>
      <c r="L30" s="173"/>
      <c r="M30" s="255"/>
      <c r="N30" s="254"/>
      <c r="O30" s="174"/>
      <c r="P30" s="188"/>
    </row>
    <row r="31" spans="1:16" ht="23.25" customHeight="1">
      <c r="A31" s="177"/>
      <c r="B31" s="263"/>
      <c r="C31" s="263"/>
      <c r="D31" s="173"/>
      <c r="E31" s="264"/>
      <c r="F31" s="263"/>
      <c r="G31" s="291"/>
      <c r="H31" s="291"/>
      <c r="I31" s="187" t="s">
        <v>122</v>
      </c>
      <c r="J31" s="260"/>
      <c r="K31" s="257"/>
      <c r="L31" s="173"/>
      <c r="M31" s="255"/>
      <c r="N31" s="254"/>
      <c r="O31" s="174"/>
      <c r="P31" s="188"/>
    </row>
    <row r="32" spans="1:16" ht="23.25" customHeight="1">
      <c r="A32" s="171" t="s">
        <v>123</v>
      </c>
      <c r="B32" s="267">
        <f>SUM(B33:B37,B41)</f>
        <v>2487</v>
      </c>
      <c r="C32" s="267">
        <f>SUM(C33:C37,C41)</f>
        <v>2487</v>
      </c>
      <c r="D32" s="267">
        <f>SUM(D33:D37,D41)</f>
        <v>2549</v>
      </c>
      <c r="E32" s="267">
        <f>SUM(E33:E37,E41)</f>
        <v>2549</v>
      </c>
      <c r="F32" s="267">
        <f>SUM(F33:F37,F41)</f>
        <v>2549</v>
      </c>
      <c r="G32" s="170" t="s">
        <v>95</v>
      </c>
      <c r="H32" s="170" t="s">
        <v>95</v>
      </c>
      <c r="I32" s="217" t="s">
        <v>124</v>
      </c>
      <c r="J32" s="256">
        <f>SUM(J33:J35,J38:J41)</f>
        <v>143</v>
      </c>
      <c r="K32" s="256">
        <f t="shared" ref="K32:N32" si="6">SUM(K33:K35,K38:K41)</f>
        <v>143</v>
      </c>
      <c r="L32" s="256">
        <f t="shared" si="6"/>
        <v>143</v>
      </c>
      <c r="M32" s="256">
        <f t="shared" si="6"/>
        <v>143</v>
      </c>
      <c r="N32" s="256">
        <f t="shared" si="6"/>
        <v>143</v>
      </c>
      <c r="O32" s="174" t="s">
        <v>95</v>
      </c>
      <c r="P32" s="188" t="s">
        <v>95</v>
      </c>
    </row>
    <row r="33" spans="1:16" ht="23.25" customHeight="1">
      <c r="A33" s="178" t="s">
        <v>538</v>
      </c>
      <c r="B33" s="264">
        <v>2483</v>
      </c>
      <c r="C33" s="264">
        <v>2483</v>
      </c>
      <c r="D33" s="264">
        <v>2545</v>
      </c>
      <c r="E33" s="264">
        <v>2545</v>
      </c>
      <c r="F33" s="264">
        <v>2545</v>
      </c>
      <c r="G33" s="287" t="s">
        <v>95</v>
      </c>
      <c r="H33" s="287" t="s">
        <v>95</v>
      </c>
      <c r="I33" s="189" t="s">
        <v>126</v>
      </c>
      <c r="J33" s="261">
        <v>143</v>
      </c>
      <c r="K33" s="261">
        <v>143</v>
      </c>
      <c r="L33" s="261">
        <v>143</v>
      </c>
      <c r="M33" s="262">
        <v>135</v>
      </c>
      <c r="N33" s="262">
        <v>135</v>
      </c>
      <c r="O33" s="128" t="s">
        <v>95</v>
      </c>
      <c r="P33" s="129" t="s">
        <v>95</v>
      </c>
    </row>
    <row r="34" spans="1:16" ht="23.25" customHeight="1">
      <c r="A34" s="178" t="s">
        <v>539</v>
      </c>
      <c r="B34" s="264"/>
      <c r="C34" s="264"/>
      <c r="D34" s="173"/>
      <c r="E34" s="264"/>
      <c r="F34" s="264"/>
      <c r="G34" s="287" t="s">
        <v>95</v>
      </c>
      <c r="H34" s="287" t="s">
        <v>95</v>
      </c>
      <c r="I34" s="189" t="s">
        <v>540</v>
      </c>
      <c r="J34" s="261"/>
      <c r="K34" s="262"/>
      <c r="L34" s="173"/>
      <c r="M34" s="255"/>
      <c r="N34" s="255"/>
      <c r="O34" s="128" t="s">
        <v>95</v>
      </c>
      <c r="P34" s="129" t="s">
        <v>95</v>
      </c>
    </row>
    <row r="35" spans="1:16" ht="23.25" customHeight="1">
      <c r="A35" s="178" t="s">
        <v>129</v>
      </c>
      <c r="B35" s="264"/>
      <c r="C35" s="264"/>
      <c r="D35" s="173"/>
      <c r="E35" s="264"/>
      <c r="F35" s="264"/>
      <c r="G35" s="287" t="s">
        <v>95</v>
      </c>
      <c r="H35" s="287" t="s">
        <v>95</v>
      </c>
      <c r="I35" s="190" t="s">
        <v>130</v>
      </c>
      <c r="J35" s="261"/>
      <c r="K35" s="262"/>
      <c r="L35" s="173"/>
      <c r="M35" s="255"/>
      <c r="N35" s="255"/>
      <c r="O35" s="128" t="s">
        <v>95</v>
      </c>
      <c r="P35" s="129" t="s">
        <v>95</v>
      </c>
    </row>
    <row r="36" spans="1:16" ht="23.25" customHeight="1">
      <c r="A36" s="178" t="s">
        <v>131</v>
      </c>
      <c r="B36" s="264"/>
      <c r="C36" s="264"/>
      <c r="D36" s="179"/>
      <c r="E36" s="264"/>
      <c r="F36" s="264"/>
      <c r="G36" s="287" t="s">
        <v>95</v>
      </c>
      <c r="H36" s="287" t="s">
        <v>95</v>
      </c>
      <c r="I36" s="190" t="s">
        <v>132</v>
      </c>
      <c r="J36" s="261"/>
      <c r="K36" s="262"/>
      <c r="L36" s="173"/>
      <c r="M36" s="255"/>
      <c r="N36" s="255"/>
      <c r="O36" s="128" t="s">
        <v>95</v>
      </c>
      <c r="P36" s="129" t="s">
        <v>95</v>
      </c>
    </row>
    <row r="37" spans="1:16" ht="23.25" customHeight="1">
      <c r="A37" s="178" t="s">
        <v>133</v>
      </c>
      <c r="B37" s="264"/>
      <c r="C37" s="264"/>
      <c r="D37" s="173"/>
      <c r="E37" s="264"/>
      <c r="F37" s="264"/>
      <c r="G37" s="287" t="s">
        <v>95</v>
      </c>
      <c r="H37" s="287" t="s">
        <v>95</v>
      </c>
      <c r="I37" s="190" t="s">
        <v>134</v>
      </c>
      <c r="J37" s="255"/>
      <c r="K37" s="255"/>
      <c r="L37" s="173"/>
      <c r="M37" s="255"/>
      <c r="N37" s="255"/>
      <c r="O37" s="128" t="s">
        <v>95</v>
      </c>
      <c r="P37" s="129" t="s">
        <v>95</v>
      </c>
    </row>
    <row r="38" spans="1:16" ht="23.25" customHeight="1">
      <c r="A38" s="178" t="s">
        <v>135</v>
      </c>
      <c r="B38" s="264"/>
      <c r="C38" s="264"/>
      <c r="D38" s="173"/>
      <c r="E38" s="264"/>
      <c r="F38" s="264"/>
      <c r="G38" s="287" t="s">
        <v>95</v>
      </c>
      <c r="H38" s="287" t="s">
        <v>95</v>
      </c>
      <c r="I38" s="190" t="s">
        <v>136</v>
      </c>
      <c r="J38" s="255"/>
      <c r="K38" s="255"/>
      <c r="L38" s="173"/>
      <c r="M38" s="255"/>
      <c r="N38" s="255"/>
      <c r="O38" s="128" t="s">
        <v>95</v>
      </c>
      <c r="P38" s="129" t="s">
        <v>95</v>
      </c>
    </row>
    <row r="39" spans="1:16" ht="23.25" customHeight="1">
      <c r="A39" s="178" t="s">
        <v>137</v>
      </c>
      <c r="B39" s="264"/>
      <c r="C39" s="264"/>
      <c r="D39" s="173"/>
      <c r="E39" s="264"/>
      <c r="F39" s="264"/>
      <c r="G39" s="287" t="s">
        <v>95</v>
      </c>
      <c r="H39" s="287" t="s">
        <v>95</v>
      </c>
      <c r="I39" s="189" t="s">
        <v>138</v>
      </c>
      <c r="J39" s="255"/>
      <c r="K39" s="255"/>
      <c r="L39" s="173"/>
      <c r="M39" s="255"/>
      <c r="N39" s="255"/>
      <c r="O39" s="128" t="s">
        <v>95</v>
      </c>
      <c r="P39" s="129" t="s">
        <v>95</v>
      </c>
    </row>
    <row r="40" spans="1:16" ht="23.25" customHeight="1">
      <c r="A40" s="180" t="s">
        <v>139</v>
      </c>
      <c r="B40" s="264"/>
      <c r="C40" s="264"/>
      <c r="D40" s="173"/>
      <c r="E40" s="264"/>
      <c r="F40" s="264"/>
      <c r="G40" s="287" t="s">
        <v>95</v>
      </c>
      <c r="H40" s="287" t="s">
        <v>95</v>
      </c>
      <c r="I40" s="189" t="s">
        <v>140</v>
      </c>
      <c r="J40" s="255"/>
      <c r="K40" s="255"/>
      <c r="L40" s="173"/>
      <c r="M40" s="255"/>
      <c r="N40" s="255"/>
      <c r="O40" s="128" t="s">
        <v>95</v>
      </c>
      <c r="P40" s="129" t="s">
        <v>95</v>
      </c>
    </row>
    <row r="41" spans="1:16" ht="23.25" customHeight="1" thickBot="1">
      <c r="A41" s="181" t="s">
        <v>141</v>
      </c>
      <c r="B41" s="264">
        <v>4</v>
      </c>
      <c r="C41" s="264">
        <v>4</v>
      </c>
      <c r="D41" s="182">
        <v>4</v>
      </c>
      <c r="E41" s="264">
        <v>4</v>
      </c>
      <c r="F41" s="264">
        <v>4</v>
      </c>
      <c r="G41" s="289" t="s">
        <v>95</v>
      </c>
      <c r="H41" s="289" t="s">
        <v>95</v>
      </c>
      <c r="I41" s="191" t="s">
        <v>142</v>
      </c>
      <c r="J41" s="192"/>
      <c r="K41" s="192"/>
      <c r="L41" s="192"/>
      <c r="M41" s="255">
        <v>8</v>
      </c>
      <c r="N41" s="255">
        <v>8</v>
      </c>
      <c r="O41" s="183" t="s">
        <v>95</v>
      </c>
      <c r="P41" s="193" t="s">
        <v>95</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r:id="rId1"/>
  <headerFooter>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2" sqref="A2:A3"/>
    </sheetView>
  </sheetViews>
  <sheetFormatPr defaultColWidth="9" defaultRowHeight="13.5"/>
  <cols>
    <col min="1" max="1" width="104" customWidth="1"/>
  </cols>
  <sheetData>
    <row r="1" spans="1:4" ht="31.5" customHeight="1">
      <c r="A1" s="218" t="s">
        <v>541</v>
      </c>
      <c r="B1" s="163"/>
      <c r="C1" s="163"/>
      <c r="D1" s="163"/>
    </row>
    <row r="2" spans="1:4" ht="351.75" customHeight="1">
      <c r="A2" s="308" t="s">
        <v>606</v>
      </c>
    </row>
    <row r="3" spans="1:4" ht="120" customHeight="1">
      <c r="A3" s="309"/>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13" workbookViewId="0">
      <selection activeCell="A65" sqref="A65"/>
    </sheetView>
  </sheetViews>
  <sheetFormatPr defaultColWidth="9" defaultRowHeight="13.5"/>
  <cols>
    <col min="1" max="1" width="58.5" customWidth="1"/>
    <col min="2" max="2" width="29.25" customWidth="1"/>
  </cols>
  <sheetData>
    <row r="1" spans="1:2">
      <c r="A1" t="s">
        <v>143</v>
      </c>
    </row>
    <row r="2" spans="1:2" ht="37.5" customHeight="1">
      <c r="A2" s="305" t="s">
        <v>580</v>
      </c>
      <c r="B2" s="306"/>
    </row>
    <row r="3" spans="1:2" ht="21.75" customHeight="1">
      <c r="A3" s="310" t="s">
        <v>144</v>
      </c>
      <c r="B3" s="310"/>
    </row>
    <row r="4" spans="1:2">
      <c r="B4" s="37" t="s">
        <v>24</v>
      </c>
    </row>
    <row r="5" spans="1:2" ht="27" customHeight="1">
      <c r="A5" s="15" t="s">
        <v>145</v>
      </c>
      <c r="B5" s="15" t="s">
        <v>90</v>
      </c>
    </row>
    <row r="6" spans="1:2" ht="21" customHeight="1">
      <c r="A6" s="40" t="s">
        <v>97</v>
      </c>
      <c r="B6" s="159">
        <f>B7+B21+B24+B35+B41+B44+B47+B59</f>
        <v>4635</v>
      </c>
    </row>
    <row r="7" spans="1:2">
      <c r="A7" s="160" t="s">
        <v>146</v>
      </c>
      <c r="B7" s="161">
        <v>1344</v>
      </c>
    </row>
    <row r="8" spans="1:2">
      <c r="A8" s="160" t="s">
        <v>147</v>
      </c>
      <c r="B8" s="161">
        <v>39</v>
      </c>
    </row>
    <row r="9" spans="1:2">
      <c r="A9" s="162" t="s">
        <v>148</v>
      </c>
      <c r="B9" s="161">
        <v>39</v>
      </c>
    </row>
    <row r="10" spans="1:2">
      <c r="A10" s="160" t="s">
        <v>150</v>
      </c>
      <c r="B10" s="161">
        <v>1119</v>
      </c>
    </row>
    <row r="11" spans="1:2">
      <c r="A11" s="162" t="s">
        <v>148</v>
      </c>
      <c r="B11" s="161">
        <v>1028</v>
      </c>
    </row>
    <row r="12" spans="1:2">
      <c r="A12" s="162" t="s">
        <v>151</v>
      </c>
      <c r="B12" s="161">
        <v>91</v>
      </c>
    </row>
    <row r="13" spans="1:2">
      <c r="A13" s="160" t="s">
        <v>152</v>
      </c>
      <c r="B13" s="161">
        <v>34</v>
      </c>
    </row>
    <row r="14" spans="1:2">
      <c r="A14" s="162" t="s">
        <v>148</v>
      </c>
      <c r="B14" s="161">
        <v>34</v>
      </c>
    </row>
    <row r="15" spans="1:2">
      <c r="A15" s="160" t="s">
        <v>153</v>
      </c>
      <c r="B15" s="161">
        <v>12</v>
      </c>
    </row>
    <row r="16" spans="1:2">
      <c r="A16" s="162" t="s">
        <v>148</v>
      </c>
      <c r="B16" s="161">
        <v>12</v>
      </c>
    </row>
    <row r="17" spans="1:2">
      <c r="A17" s="160" t="s">
        <v>154</v>
      </c>
      <c r="B17" s="161">
        <v>91</v>
      </c>
    </row>
    <row r="18" spans="1:2">
      <c r="A18" s="162" t="s">
        <v>148</v>
      </c>
      <c r="B18" s="161">
        <v>91</v>
      </c>
    </row>
    <row r="19" spans="1:2">
      <c r="A19" s="160" t="s">
        <v>155</v>
      </c>
      <c r="B19" s="161">
        <v>49</v>
      </c>
    </row>
    <row r="20" spans="1:2">
      <c r="A20" s="162" t="s">
        <v>156</v>
      </c>
      <c r="B20" s="161">
        <v>49</v>
      </c>
    </row>
    <row r="21" spans="1:2">
      <c r="A21" s="160" t="s">
        <v>159</v>
      </c>
      <c r="B21" s="161">
        <v>107</v>
      </c>
    </row>
    <row r="22" spans="1:2">
      <c r="A22" s="160" t="s">
        <v>160</v>
      </c>
      <c r="B22" s="161">
        <v>107</v>
      </c>
    </row>
    <row r="23" spans="1:2">
      <c r="A23" s="162" t="s">
        <v>161</v>
      </c>
      <c r="B23" s="161">
        <v>107</v>
      </c>
    </row>
    <row r="24" spans="1:2">
      <c r="A24" s="160" t="s">
        <v>162</v>
      </c>
      <c r="B24" s="161">
        <v>786</v>
      </c>
    </row>
    <row r="25" spans="1:2">
      <c r="A25" s="160" t="s">
        <v>163</v>
      </c>
      <c r="B25" s="161">
        <v>141</v>
      </c>
    </row>
    <row r="26" spans="1:2">
      <c r="A26" s="162" t="s">
        <v>164</v>
      </c>
      <c r="B26" s="161">
        <v>141</v>
      </c>
    </row>
    <row r="27" spans="1:2">
      <c r="A27" s="160" t="s">
        <v>165</v>
      </c>
      <c r="B27" s="161">
        <v>444</v>
      </c>
    </row>
    <row r="28" spans="1:2">
      <c r="A28" s="162" t="s">
        <v>166</v>
      </c>
      <c r="B28" s="161">
        <v>194</v>
      </c>
    </row>
    <row r="29" spans="1:2">
      <c r="A29" s="162" t="s">
        <v>167</v>
      </c>
      <c r="B29" s="161">
        <v>117</v>
      </c>
    </row>
    <row r="30" spans="1:2">
      <c r="A30" s="162" t="s">
        <v>168</v>
      </c>
      <c r="B30" s="161">
        <v>133</v>
      </c>
    </row>
    <row r="31" spans="1:2">
      <c r="A31" s="160" t="s">
        <v>169</v>
      </c>
      <c r="B31" s="161">
        <v>103</v>
      </c>
    </row>
    <row r="32" spans="1:2">
      <c r="A32" s="162" t="s">
        <v>149</v>
      </c>
      <c r="B32" s="161">
        <v>103</v>
      </c>
    </row>
    <row r="33" spans="1:2">
      <c r="A33" s="160" t="s">
        <v>170</v>
      </c>
      <c r="B33" s="161">
        <v>98</v>
      </c>
    </row>
    <row r="34" spans="1:2">
      <c r="A34" s="162" t="s">
        <v>171</v>
      </c>
      <c r="B34" s="161">
        <v>98</v>
      </c>
    </row>
    <row r="35" spans="1:2">
      <c r="A35" s="160" t="s">
        <v>172</v>
      </c>
      <c r="B35" s="161">
        <v>193</v>
      </c>
    </row>
    <row r="36" spans="1:2">
      <c r="A36" s="160" t="s">
        <v>173</v>
      </c>
      <c r="B36" s="161">
        <v>183</v>
      </c>
    </row>
    <row r="37" spans="1:2">
      <c r="A37" s="162" t="s">
        <v>174</v>
      </c>
      <c r="B37" s="161">
        <v>85</v>
      </c>
    </row>
    <row r="38" spans="1:2">
      <c r="A38" s="162" t="s">
        <v>175</v>
      </c>
      <c r="B38" s="161">
        <v>98</v>
      </c>
    </row>
    <row r="39" spans="1:2">
      <c r="A39" s="160" t="s">
        <v>176</v>
      </c>
      <c r="B39" s="161">
        <v>10</v>
      </c>
    </row>
    <row r="40" spans="1:2">
      <c r="A40" s="162" t="s">
        <v>177</v>
      </c>
      <c r="B40" s="161">
        <v>10</v>
      </c>
    </row>
    <row r="41" spans="1:2">
      <c r="A41" s="160" t="s">
        <v>178</v>
      </c>
      <c r="B41" s="161">
        <v>276</v>
      </c>
    </row>
    <row r="42" spans="1:2">
      <c r="A42" s="160" t="s">
        <v>179</v>
      </c>
      <c r="B42" s="161">
        <v>276</v>
      </c>
    </row>
    <row r="43" spans="1:2">
      <c r="A43" s="162" t="s">
        <v>180</v>
      </c>
      <c r="B43" s="161">
        <v>276</v>
      </c>
    </row>
    <row r="44" spans="1:2">
      <c r="A44" s="160" t="s">
        <v>181</v>
      </c>
      <c r="B44" s="161">
        <v>242</v>
      </c>
    </row>
    <row r="45" spans="1:2">
      <c r="A45" s="160" t="s">
        <v>182</v>
      </c>
      <c r="B45" s="161">
        <v>242</v>
      </c>
    </row>
    <row r="46" spans="1:2">
      <c r="A46" s="162" t="s">
        <v>183</v>
      </c>
      <c r="B46" s="161">
        <v>242</v>
      </c>
    </row>
    <row r="47" spans="1:2">
      <c r="A47" s="160" t="s">
        <v>184</v>
      </c>
      <c r="B47" s="161">
        <v>1420</v>
      </c>
    </row>
    <row r="48" spans="1:2">
      <c r="A48" s="160" t="s">
        <v>185</v>
      </c>
      <c r="B48" s="161">
        <v>577</v>
      </c>
    </row>
    <row r="49" spans="1:2">
      <c r="A49" s="162" t="s">
        <v>149</v>
      </c>
      <c r="B49" s="161">
        <v>508</v>
      </c>
    </row>
    <row r="50" spans="1:2">
      <c r="A50" s="162" t="s">
        <v>186</v>
      </c>
      <c r="B50" s="161">
        <v>69</v>
      </c>
    </row>
    <row r="51" spans="1:2">
      <c r="A51" s="160" t="s">
        <v>187</v>
      </c>
      <c r="B51" s="161">
        <v>121</v>
      </c>
    </row>
    <row r="52" spans="1:2">
      <c r="A52" s="162" t="s">
        <v>188</v>
      </c>
      <c r="B52" s="161">
        <v>121</v>
      </c>
    </row>
    <row r="53" spans="1:2">
      <c r="A53" s="160" t="s">
        <v>189</v>
      </c>
      <c r="B53" s="161">
        <v>146</v>
      </c>
    </row>
    <row r="54" spans="1:2">
      <c r="A54" s="162" t="s">
        <v>190</v>
      </c>
      <c r="B54" s="161">
        <v>146</v>
      </c>
    </row>
    <row r="55" spans="1:2">
      <c r="A55" s="160" t="s">
        <v>191</v>
      </c>
      <c r="B55" s="161">
        <v>6</v>
      </c>
    </row>
    <row r="56" spans="1:2">
      <c r="A56" s="162" t="s">
        <v>192</v>
      </c>
      <c r="B56" s="161">
        <v>6</v>
      </c>
    </row>
    <row r="57" spans="1:2">
      <c r="A57" s="160" t="s">
        <v>193</v>
      </c>
      <c r="B57" s="161">
        <v>570</v>
      </c>
    </row>
    <row r="58" spans="1:2">
      <c r="A58" s="162" t="s">
        <v>194</v>
      </c>
      <c r="B58" s="161">
        <v>570</v>
      </c>
    </row>
    <row r="59" spans="1:2">
      <c r="A59" s="160" t="s">
        <v>197</v>
      </c>
      <c r="B59" s="161">
        <v>267</v>
      </c>
    </row>
    <row r="60" spans="1:2">
      <c r="A60" s="160" t="s">
        <v>198</v>
      </c>
      <c r="B60" s="161">
        <v>267</v>
      </c>
    </row>
    <row r="61" spans="1:2">
      <c r="A61" s="162" t="s">
        <v>199</v>
      </c>
      <c r="B61" s="161">
        <v>267</v>
      </c>
    </row>
  </sheetData>
  <autoFilter ref="A5:B61"/>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D17" sqref="D17"/>
    </sheetView>
  </sheetViews>
  <sheetFormatPr defaultColWidth="9" defaultRowHeight="13.5"/>
  <cols>
    <col min="1" max="1" width="45.25" customWidth="1"/>
    <col min="2" max="2" width="40.5" customWidth="1"/>
  </cols>
  <sheetData>
    <row r="1" spans="1:2">
      <c r="A1" t="s">
        <v>200</v>
      </c>
    </row>
    <row r="2" spans="1:2" ht="25.5">
      <c r="A2" s="305" t="s">
        <v>581</v>
      </c>
      <c r="B2" s="306"/>
    </row>
    <row r="3" spans="1:2" ht="18.75">
      <c r="A3" s="310" t="s">
        <v>201</v>
      </c>
      <c r="B3" s="310"/>
    </row>
    <row r="4" spans="1:2">
      <c r="B4" s="37" t="s">
        <v>24</v>
      </c>
    </row>
    <row r="5" spans="1:2" ht="21.75" customHeight="1">
      <c r="A5" s="15" t="s">
        <v>145</v>
      </c>
      <c r="B5" s="15" t="s">
        <v>90</v>
      </c>
    </row>
    <row r="6" spans="1:2" ht="17.25" customHeight="1">
      <c r="A6" s="40" t="s">
        <v>202</v>
      </c>
      <c r="B6" s="295">
        <f>B7+B12+B21+B24+B27</f>
        <v>4635</v>
      </c>
    </row>
    <row r="7" spans="1:2" ht="17.25" customHeight="1">
      <c r="A7" s="160" t="s">
        <v>203</v>
      </c>
      <c r="B7" s="295">
        <f>SUM(B8:B11)</f>
        <v>1508</v>
      </c>
    </row>
    <row r="8" spans="1:2" ht="17.25" customHeight="1">
      <c r="A8" s="162" t="s">
        <v>204</v>
      </c>
      <c r="B8" s="296">
        <v>575</v>
      </c>
    </row>
    <row r="9" spans="1:2" ht="17.25" customHeight="1">
      <c r="A9" s="162" t="s">
        <v>205</v>
      </c>
      <c r="B9" s="296">
        <v>360</v>
      </c>
    </row>
    <row r="10" spans="1:2" ht="17.25" customHeight="1">
      <c r="A10" s="162" t="s">
        <v>206</v>
      </c>
      <c r="B10" s="296">
        <v>267</v>
      </c>
    </row>
    <row r="11" spans="1:2" ht="17.25" customHeight="1">
      <c r="A11" s="162" t="s">
        <v>207</v>
      </c>
      <c r="B11" s="296">
        <v>306</v>
      </c>
    </row>
    <row r="12" spans="1:2" ht="17.25" customHeight="1">
      <c r="A12" s="160" t="s">
        <v>208</v>
      </c>
      <c r="B12" s="295">
        <f>SUM(B13:B20)</f>
        <v>432</v>
      </c>
    </row>
    <row r="13" spans="1:2" ht="17.25" customHeight="1">
      <c r="A13" s="162" t="s">
        <v>209</v>
      </c>
      <c r="B13" s="296">
        <v>257</v>
      </c>
    </row>
    <row r="14" spans="1:2" ht="17.25" customHeight="1">
      <c r="A14" s="162" t="s">
        <v>210</v>
      </c>
      <c r="B14" s="296">
        <v>9</v>
      </c>
    </row>
    <row r="15" spans="1:2" ht="17.25" customHeight="1">
      <c r="A15" s="162" t="s">
        <v>211</v>
      </c>
      <c r="B15" s="296">
        <v>7</v>
      </c>
    </row>
    <row r="16" spans="1:2" ht="17.25" customHeight="1">
      <c r="A16" s="162" t="s">
        <v>212</v>
      </c>
      <c r="B16" s="296">
        <v>107</v>
      </c>
    </row>
    <row r="17" spans="1:2" ht="17.25" customHeight="1">
      <c r="A17" s="162" t="s">
        <v>213</v>
      </c>
      <c r="B17" s="296">
        <v>2</v>
      </c>
    </row>
    <row r="18" spans="1:2" ht="17.25" customHeight="1">
      <c r="A18" s="162" t="s">
        <v>214</v>
      </c>
      <c r="B18" s="296">
        <v>11</v>
      </c>
    </row>
    <row r="19" spans="1:2" ht="17.25" customHeight="1">
      <c r="A19" s="162" t="s">
        <v>215</v>
      </c>
      <c r="B19" s="296">
        <v>1</v>
      </c>
    </row>
    <row r="20" spans="1:2" ht="17.25" customHeight="1">
      <c r="A20" s="162" t="s">
        <v>216</v>
      </c>
      <c r="B20" s="296">
        <v>38</v>
      </c>
    </row>
    <row r="21" spans="1:2" ht="17.25" customHeight="1">
      <c r="A21" s="160" t="s">
        <v>217</v>
      </c>
      <c r="B21" s="295">
        <f>SUM(B22:B23)</f>
        <v>169</v>
      </c>
    </row>
    <row r="22" spans="1:2" ht="17.25" customHeight="1">
      <c r="A22" s="162" t="s">
        <v>218</v>
      </c>
      <c r="B22" s="297">
        <v>162</v>
      </c>
    </row>
    <row r="23" spans="1:2" ht="17.25" customHeight="1">
      <c r="A23" s="162" t="s">
        <v>219</v>
      </c>
      <c r="B23" s="297">
        <v>7</v>
      </c>
    </row>
    <row r="24" spans="1:2" ht="17.25" customHeight="1">
      <c r="A24" s="160" t="s">
        <v>220</v>
      </c>
      <c r="B24" s="295">
        <f>SUM(B25:B26)</f>
        <v>1741</v>
      </c>
    </row>
    <row r="25" spans="1:2" ht="17.25" customHeight="1">
      <c r="A25" s="162" t="s">
        <v>221</v>
      </c>
      <c r="B25" s="296">
        <v>1605</v>
      </c>
    </row>
    <row r="26" spans="1:2" ht="17.25" customHeight="1">
      <c r="A26" s="162" t="s">
        <v>222</v>
      </c>
      <c r="B26" s="296">
        <v>136</v>
      </c>
    </row>
    <row r="27" spans="1:2" ht="17.25" customHeight="1">
      <c r="A27" s="160" t="s">
        <v>223</v>
      </c>
      <c r="B27" s="295">
        <f>B28</f>
        <v>785</v>
      </c>
    </row>
    <row r="28" spans="1:2" ht="17.25" customHeight="1">
      <c r="A28" s="162" t="s">
        <v>224</v>
      </c>
      <c r="B28" s="296">
        <v>785</v>
      </c>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7" workbookViewId="0">
      <selection activeCell="A57" sqref="A57"/>
    </sheetView>
  </sheetViews>
  <sheetFormatPr defaultColWidth="9" defaultRowHeight="13.5"/>
  <cols>
    <col min="1" max="1" width="37.25" customWidth="1"/>
    <col min="2" max="2" width="13.5" customWidth="1"/>
    <col min="3" max="3" width="38.125" customWidth="1"/>
    <col min="4" max="4" width="11.875" customWidth="1"/>
    <col min="5" max="5" width="9" style="151"/>
  </cols>
  <sheetData>
    <row r="1" spans="1:6">
      <c r="A1" t="s">
        <v>225</v>
      </c>
    </row>
    <row r="2" spans="1:6" ht="37.5" customHeight="1">
      <c r="A2" s="305" t="s">
        <v>582</v>
      </c>
      <c r="B2" s="306"/>
      <c r="C2" s="306"/>
      <c r="D2" s="306"/>
    </row>
    <row r="3" spans="1:6" ht="19.5" customHeight="1">
      <c r="D3" t="s">
        <v>24</v>
      </c>
    </row>
    <row r="4" spans="1:6">
      <c r="A4" s="152" t="s">
        <v>226</v>
      </c>
      <c r="B4" s="152" t="s">
        <v>227</v>
      </c>
      <c r="C4" s="152" t="s">
        <v>145</v>
      </c>
      <c r="D4" s="152" t="s">
        <v>227</v>
      </c>
    </row>
    <row r="5" spans="1:6">
      <c r="A5" s="153" t="s">
        <v>228</v>
      </c>
      <c r="B5" s="295">
        <f>B6+B13+B49</f>
        <v>2545</v>
      </c>
      <c r="C5" s="153" t="s">
        <v>229</v>
      </c>
      <c r="D5" s="154"/>
    </row>
    <row r="6" spans="1:6">
      <c r="A6" s="153" t="s">
        <v>230</v>
      </c>
      <c r="B6" s="295"/>
      <c r="C6" s="153" t="s">
        <v>231</v>
      </c>
      <c r="D6" s="154"/>
    </row>
    <row r="7" spans="1:6">
      <c r="A7" s="155" t="s">
        <v>232</v>
      </c>
      <c r="B7" s="296"/>
      <c r="C7" s="155" t="s">
        <v>233</v>
      </c>
      <c r="D7" s="38"/>
    </row>
    <row r="8" spans="1:6">
      <c r="A8" s="155" t="s">
        <v>234</v>
      </c>
      <c r="B8" s="296"/>
      <c r="C8" s="155" t="s">
        <v>235</v>
      </c>
      <c r="D8" s="156"/>
    </row>
    <row r="9" spans="1:6">
      <c r="A9" s="155" t="s">
        <v>236</v>
      </c>
      <c r="B9" s="296"/>
      <c r="C9" s="155" t="s">
        <v>237</v>
      </c>
      <c r="D9" s="156"/>
    </row>
    <row r="10" spans="1:6">
      <c r="A10" s="155" t="s">
        <v>238</v>
      </c>
      <c r="B10" s="296"/>
      <c r="C10" s="155" t="s">
        <v>239</v>
      </c>
      <c r="D10" s="156"/>
    </row>
    <row r="11" spans="1:6">
      <c r="A11" s="155" t="s">
        <v>240</v>
      </c>
      <c r="B11" s="296"/>
      <c r="C11" s="155" t="s">
        <v>241</v>
      </c>
      <c r="D11" s="156"/>
    </row>
    <row r="12" spans="1:6">
      <c r="A12" s="155" t="s">
        <v>242</v>
      </c>
      <c r="B12" s="296"/>
      <c r="C12" s="155" t="s">
        <v>243</v>
      </c>
      <c r="D12" s="156"/>
    </row>
    <row r="13" spans="1:6">
      <c r="A13" s="153" t="s">
        <v>244</v>
      </c>
      <c r="B13" s="295">
        <f>SUM(B14:B48)</f>
        <v>2306</v>
      </c>
      <c r="C13" s="153" t="s">
        <v>245</v>
      </c>
      <c r="D13" s="154"/>
    </row>
    <row r="14" spans="1:6">
      <c r="A14" s="155" t="s">
        <v>608</v>
      </c>
      <c r="B14" s="296">
        <v>1812</v>
      </c>
      <c r="C14" s="155" t="s">
        <v>246</v>
      </c>
      <c r="D14" s="156"/>
      <c r="E14" s="158"/>
      <c r="F14" s="1"/>
    </row>
    <row r="15" spans="1:6">
      <c r="A15" s="155" t="s">
        <v>247</v>
      </c>
      <c r="B15" s="296"/>
      <c r="C15" s="155" t="s">
        <v>248</v>
      </c>
      <c r="D15" s="156"/>
      <c r="E15" s="158"/>
      <c r="F15" s="1"/>
    </row>
    <row r="16" spans="1:6">
      <c r="A16" s="155" t="s">
        <v>249</v>
      </c>
      <c r="B16" s="296"/>
      <c r="C16" s="155" t="s">
        <v>250</v>
      </c>
      <c r="D16" s="156"/>
      <c r="E16" s="158"/>
      <c r="F16" s="1"/>
    </row>
    <row r="17" spans="1:6">
      <c r="A17" s="155" t="s">
        <v>251</v>
      </c>
      <c r="B17" s="296">
        <v>494</v>
      </c>
      <c r="C17" s="155" t="s">
        <v>252</v>
      </c>
      <c r="D17" s="156"/>
      <c r="E17" s="158"/>
      <c r="F17" s="1"/>
    </row>
    <row r="18" spans="1:6">
      <c r="A18" s="155" t="s">
        <v>253</v>
      </c>
      <c r="B18" s="296"/>
      <c r="C18" s="155" t="s">
        <v>254</v>
      </c>
      <c r="D18" s="156"/>
      <c r="E18" s="158"/>
      <c r="F18" s="1"/>
    </row>
    <row r="19" spans="1:6">
      <c r="A19" s="155" t="s">
        <v>255</v>
      </c>
      <c r="B19" s="296"/>
      <c r="C19" s="155" t="s">
        <v>256</v>
      </c>
      <c r="D19" s="156"/>
      <c r="E19" s="158"/>
      <c r="F19" s="1"/>
    </row>
    <row r="20" spans="1:6">
      <c r="A20" s="155" t="s">
        <v>257</v>
      </c>
      <c r="B20" s="296"/>
      <c r="C20" s="155" t="s">
        <v>258</v>
      </c>
      <c r="D20" s="156"/>
      <c r="E20" s="158"/>
      <c r="F20" s="1"/>
    </row>
    <row r="21" spans="1:6">
      <c r="A21" s="155" t="s">
        <v>259</v>
      </c>
      <c r="B21" s="296"/>
      <c r="C21" s="155" t="s">
        <v>260</v>
      </c>
      <c r="D21" s="156"/>
      <c r="E21" s="158"/>
      <c r="F21" s="1"/>
    </row>
    <row r="22" spans="1:6">
      <c r="A22" s="155" t="s">
        <v>261</v>
      </c>
      <c r="B22" s="296"/>
      <c r="C22" s="155" t="s">
        <v>262</v>
      </c>
      <c r="D22" s="156"/>
      <c r="E22" s="158"/>
      <c r="F22" s="1"/>
    </row>
    <row r="23" spans="1:6">
      <c r="A23" s="155" t="s">
        <v>263</v>
      </c>
      <c r="B23" s="296"/>
      <c r="C23" s="155" t="s">
        <v>264</v>
      </c>
      <c r="D23" s="156"/>
      <c r="E23" s="158"/>
      <c r="F23" s="1"/>
    </row>
    <row r="24" spans="1:6">
      <c r="A24" s="155" t="s">
        <v>265</v>
      </c>
      <c r="B24" s="296"/>
      <c r="C24" s="155" t="s">
        <v>266</v>
      </c>
      <c r="D24" s="156"/>
      <c r="E24" s="158"/>
      <c r="F24" s="1"/>
    </row>
    <row r="25" spans="1:6">
      <c r="A25" s="155" t="s">
        <v>267</v>
      </c>
      <c r="B25" s="296"/>
      <c r="C25" s="155" t="s">
        <v>268</v>
      </c>
      <c r="D25" s="156"/>
      <c r="E25" s="158"/>
      <c r="F25" s="1"/>
    </row>
    <row r="26" spans="1:6">
      <c r="A26" s="155" t="s">
        <v>269</v>
      </c>
      <c r="B26" s="296"/>
      <c r="C26" s="155" t="s">
        <v>270</v>
      </c>
      <c r="D26" s="156"/>
      <c r="E26" s="158"/>
      <c r="F26" s="1"/>
    </row>
    <row r="27" spans="1:6">
      <c r="A27" s="155" t="s">
        <v>271</v>
      </c>
      <c r="B27" s="296"/>
      <c r="C27" s="155" t="s">
        <v>272</v>
      </c>
      <c r="D27" s="156"/>
      <c r="E27" s="158"/>
      <c r="F27" s="1"/>
    </row>
    <row r="28" spans="1:6">
      <c r="A28" s="155" t="s">
        <v>273</v>
      </c>
      <c r="B28" s="296"/>
      <c r="C28" s="155" t="s">
        <v>274</v>
      </c>
      <c r="D28" s="156"/>
      <c r="E28" s="158"/>
      <c r="F28" s="1"/>
    </row>
    <row r="29" spans="1:6">
      <c r="A29" s="155" t="s">
        <v>275</v>
      </c>
      <c r="B29" s="296"/>
      <c r="C29" s="155" t="s">
        <v>276</v>
      </c>
      <c r="D29" s="156"/>
      <c r="E29" s="158"/>
      <c r="F29" s="1"/>
    </row>
    <row r="30" spans="1:6">
      <c r="A30" s="155" t="s">
        <v>277</v>
      </c>
      <c r="B30" s="296"/>
      <c r="C30" s="155" t="s">
        <v>278</v>
      </c>
      <c r="D30" s="156"/>
      <c r="E30" s="158"/>
      <c r="F30" s="1"/>
    </row>
    <row r="31" spans="1:6">
      <c r="A31" s="155" t="s">
        <v>279</v>
      </c>
      <c r="B31" s="296"/>
      <c r="C31" s="155" t="s">
        <v>280</v>
      </c>
      <c r="D31" s="156"/>
      <c r="E31" s="158"/>
      <c r="F31" s="1"/>
    </row>
    <row r="32" spans="1:6" hidden="1">
      <c r="A32" s="155"/>
      <c r="B32" s="296"/>
      <c r="C32" s="155" t="s">
        <v>281</v>
      </c>
      <c r="D32" s="156"/>
      <c r="E32" s="158"/>
      <c r="F32" s="1"/>
    </row>
    <row r="33" spans="1:6" hidden="1">
      <c r="A33" s="155"/>
      <c r="B33" s="296"/>
      <c r="C33" s="155" t="s">
        <v>282</v>
      </c>
      <c r="D33" s="156"/>
      <c r="E33" s="158"/>
      <c r="F33" s="1"/>
    </row>
    <row r="34" spans="1:6" hidden="1">
      <c r="A34" s="155"/>
      <c r="B34" s="296"/>
      <c r="C34" s="155" t="s">
        <v>283</v>
      </c>
      <c r="D34" s="156"/>
      <c r="E34" s="158"/>
      <c r="F34" s="1"/>
    </row>
    <row r="35" spans="1:6" hidden="1">
      <c r="A35" s="155"/>
      <c r="B35" s="296"/>
      <c r="C35" s="155" t="s">
        <v>284</v>
      </c>
      <c r="D35" s="156"/>
      <c r="E35" s="158"/>
      <c r="F35" s="1"/>
    </row>
    <row r="36" spans="1:6" hidden="1">
      <c r="A36" s="155"/>
      <c r="B36" s="296"/>
      <c r="C36" s="155" t="s">
        <v>285</v>
      </c>
      <c r="D36" s="156"/>
      <c r="E36" s="158"/>
      <c r="F36" s="1"/>
    </row>
    <row r="37" spans="1:6" hidden="1">
      <c r="A37" s="155"/>
      <c r="B37" s="296"/>
      <c r="C37" s="155" t="s">
        <v>286</v>
      </c>
      <c r="D37" s="156"/>
      <c r="E37" s="158"/>
      <c r="F37" s="1"/>
    </row>
    <row r="38" spans="1:6" hidden="1">
      <c r="A38" s="155"/>
      <c r="B38" s="296"/>
      <c r="C38" s="155" t="s">
        <v>287</v>
      </c>
      <c r="D38" s="156"/>
      <c r="E38" s="158"/>
      <c r="F38" s="1"/>
    </row>
    <row r="39" spans="1:6" hidden="1">
      <c r="A39" s="155"/>
      <c r="B39" s="296"/>
      <c r="C39" s="155" t="s">
        <v>288</v>
      </c>
      <c r="D39" s="156"/>
      <c r="E39" s="158"/>
      <c r="F39" s="1"/>
    </row>
    <row r="40" spans="1:6" hidden="1">
      <c r="A40" s="155"/>
      <c r="B40" s="296"/>
      <c r="C40" s="155" t="s">
        <v>289</v>
      </c>
      <c r="D40" s="156"/>
      <c r="E40" s="158"/>
      <c r="F40" s="1"/>
    </row>
    <row r="41" spans="1:6" hidden="1">
      <c r="A41" s="155"/>
      <c r="B41" s="296"/>
      <c r="C41" s="155" t="s">
        <v>290</v>
      </c>
      <c r="D41" s="156"/>
      <c r="E41" s="158"/>
      <c r="F41" s="1"/>
    </row>
    <row r="42" spans="1:6" hidden="1">
      <c r="A42" s="155"/>
      <c r="B42" s="296"/>
      <c r="C42" s="155" t="s">
        <v>291</v>
      </c>
      <c r="D42" s="156"/>
      <c r="E42" s="158"/>
      <c r="F42" s="1"/>
    </row>
    <row r="43" spans="1:6" hidden="1">
      <c r="A43" s="155"/>
      <c r="B43" s="296"/>
      <c r="C43" s="155" t="s">
        <v>292</v>
      </c>
      <c r="D43" s="156"/>
      <c r="E43" s="158"/>
      <c r="F43" s="1"/>
    </row>
    <row r="44" spans="1:6" hidden="1">
      <c r="A44" s="155"/>
      <c r="B44" s="296"/>
      <c r="C44" s="155" t="s">
        <v>293</v>
      </c>
      <c r="D44" s="156"/>
      <c r="E44" s="158"/>
      <c r="F44" s="1"/>
    </row>
    <row r="45" spans="1:6" hidden="1">
      <c r="A45" s="155"/>
      <c r="B45" s="296"/>
      <c r="C45" s="155" t="s">
        <v>294</v>
      </c>
      <c r="D45" s="156"/>
      <c r="E45" s="158"/>
      <c r="F45" s="1"/>
    </row>
    <row r="46" spans="1:6" hidden="1">
      <c r="A46" s="155"/>
      <c r="B46" s="296"/>
      <c r="C46" s="155" t="s">
        <v>295</v>
      </c>
      <c r="D46" s="156"/>
      <c r="E46" s="158"/>
      <c r="F46" s="1"/>
    </row>
    <row r="47" spans="1:6" hidden="1">
      <c r="A47" s="155"/>
      <c r="B47" s="296"/>
      <c r="C47" s="155" t="s">
        <v>296</v>
      </c>
      <c r="D47" s="156"/>
      <c r="E47" s="158"/>
      <c r="F47" s="1"/>
    </row>
    <row r="48" spans="1:6">
      <c r="A48" s="155"/>
      <c r="B48" s="296"/>
      <c r="C48" s="155" t="s">
        <v>297</v>
      </c>
      <c r="D48" s="156"/>
      <c r="E48" s="158"/>
      <c r="F48" s="1"/>
    </row>
    <row r="49" spans="1:4">
      <c r="A49" s="153" t="s">
        <v>298</v>
      </c>
      <c r="B49" s="295">
        <f>SUM(B50:B70)</f>
        <v>239</v>
      </c>
      <c r="C49" s="153" t="s">
        <v>299</v>
      </c>
      <c r="D49" s="154"/>
    </row>
    <row r="50" spans="1:4">
      <c r="A50" s="155" t="s">
        <v>300</v>
      </c>
      <c r="B50" s="296">
        <v>49</v>
      </c>
      <c r="C50" s="155" t="s">
        <v>300</v>
      </c>
      <c r="D50" s="156"/>
    </row>
    <row r="51" spans="1:4">
      <c r="A51" s="155" t="s">
        <v>301</v>
      </c>
      <c r="B51" s="296"/>
      <c r="C51" s="155" t="s">
        <v>301</v>
      </c>
      <c r="D51" s="156"/>
    </row>
    <row r="52" spans="1:4">
      <c r="A52" s="155" t="s">
        <v>302</v>
      </c>
      <c r="B52" s="296"/>
      <c r="C52" s="155" t="s">
        <v>302</v>
      </c>
      <c r="D52" s="156"/>
    </row>
    <row r="53" spans="1:4">
      <c r="A53" s="155" t="s">
        <v>303</v>
      </c>
      <c r="B53" s="296"/>
      <c r="C53" s="155" t="s">
        <v>303</v>
      </c>
      <c r="D53" s="156"/>
    </row>
    <row r="54" spans="1:4">
      <c r="A54" s="155" t="s">
        <v>304</v>
      </c>
      <c r="B54" s="296"/>
      <c r="C54" s="155" t="s">
        <v>304</v>
      </c>
      <c r="D54" s="156"/>
    </row>
    <row r="55" spans="1:4">
      <c r="A55" s="155" t="s">
        <v>305</v>
      </c>
      <c r="B55" s="296"/>
      <c r="C55" s="155" t="s">
        <v>305</v>
      </c>
      <c r="D55" s="156"/>
    </row>
    <row r="56" spans="1:4">
      <c r="A56" s="155" t="s">
        <v>306</v>
      </c>
      <c r="B56" s="296"/>
      <c r="C56" s="155" t="s">
        <v>306</v>
      </c>
      <c r="D56" s="156"/>
    </row>
    <row r="57" spans="1:4">
      <c r="A57" s="155" t="s">
        <v>609</v>
      </c>
      <c r="B57" s="296">
        <v>38</v>
      </c>
      <c r="C57" s="155" t="s">
        <v>307</v>
      </c>
      <c r="D57" s="156"/>
    </row>
    <row r="58" spans="1:4">
      <c r="A58" s="155" t="s">
        <v>308</v>
      </c>
      <c r="B58" s="296"/>
      <c r="C58" s="155" t="s">
        <v>308</v>
      </c>
      <c r="D58" s="156"/>
    </row>
    <row r="59" spans="1:4">
      <c r="A59" s="155" t="s">
        <v>309</v>
      </c>
      <c r="B59" s="296"/>
      <c r="C59" s="155" t="s">
        <v>309</v>
      </c>
      <c r="D59" s="156"/>
    </row>
    <row r="60" spans="1:4">
      <c r="A60" s="155" t="s">
        <v>310</v>
      </c>
      <c r="B60" s="296"/>
      <c r="C60" s="155" t="s">
        <v>310</v>
      </c>
      <c r="D60" s="156"/>
    </row>
    <row r="61" spans="1:4">
      <c r="A61" s="155" t="s">
        <v>311</v>
      </c>
      <c r="B61" s="296">
        <v>152</v>
      </c>
      <c r="C61" s="155" t="s">
        <v>311</v>
      </c>
      <c r="D61" s="156"/>
    </row>
    <row r="62" spans="1:4">
      <c r="A62" s="155" t="s">
        <v>312</v>
      </c>
      <c r="B62" s="157"/>
      <c r="C62" s="155" t="s">
        <v>312</v>
      </c>
      <c r="D62" s="156"/>
    </row>
    <row r="63" spans="1:4">
      <c r="A63" s="155" t="s">
        <v>313</v>
      </c>
      <c r="B63" s="157"/>
      <c r="C63" s="155" t="s">
        <v>314</v>
      </c>
      <c r="D63" s="156"/>
    </row>
    <row r="64" spans="1:4">
      <c r="A64" s="155" t="s">
        <v>315</v>
      </c>
      <c r="B64" s="157"/>
      <c r="C64" s="155" t="s">
        <v>315</v>
      </c>
      <c r="D64" s="156"/>
    </row>
    <row r="65" spans="1:4">
      <c r="A65" s="155" t="s">
        <v>316</v>
      </c>
      <c r="B65" s="157"/>
      <c r="C65" s="155" t="s">
        <v>316</v>
      </c>
      <c r="D65" s="156"/>
    </row>
    <row r="66" spans="1:4">
      <c r="A66" s="155" t="s">
        <v>317</v>
      </c>
      <c r="B66" s="157"/>
      <c r="C66" s="155" t="s">
        <v>317</v>
      </c>
      <c r="D66" s="156"/>
    </row>
    <row r="67" spans="1:4">
      <c r="A67" s="155" t="s">
        <v>318</v>
      </c>
      <c r="B67" s="157"/>
      <c r="C67" s="155" t="s">
        <v>318</v>
      </c>
      <c r="D67" s="156"/>
    </row>
    <row r="68" spans="1:4">
      <c r="A68" s="155" t="s">
        <v>319</v>
      </c>
      <c r="B68" s="157"/>
      <c r="C68" s="155" t="s">
        <v>319</v>
      </c>
      <c r="D68" s="156"/>
    </row>
    <row r="69" spans="1:4">
      <c r="A69" s="155" t="s">
        <v>320</v>
      </c>
      <c r="B69" s="157"/>
      <c r="C69" s="155" t="s">
        <v>320</v>
      </c>
      <c r="D69" s="156"/>
    </row>
    <row r="70" spans="1:4">
      <c r="A70" s="155" t="s">
        <v>53</v>
      </c>
      <c r="B70" s="156"/>
      <c r="C70" s="155" t="s">
        <v>157</v>
      </c>
      <c r="D70" s="156"/>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J7" sqref="J7"/>
    </sheetView>
  </sheetViews>
  <sheetFormatPr defaultColWidth="9" defaultRowHeight="13.5"/>
  <cols>
    <col min="1" max="4" width="21.375" customWidth="1"/>
  </cols>
  <sheetData>
    <row r="1" spans="1:4">
      <c r="A1" s="1" t="s">
        <v>321</v>
      </c>
    </row>
    <row r="2" spans="1:4" ht="52.5" customHeight="1">
      <c r="A2" s="311" t="s">
        <v>583</v>
      </c>
      <c r="B2" s="312"/>
      <c r="C2" s="312"/>
      <c r="D2" s="312"/>
    </row>
    <row r="3" spans="1:4" ht="18.75">
      <c r="A3" s="310" t="s">
        <v>542</v>
      </c>
      <c r="B3" s="310"/>
      <c r="C3" s="310"/>
      <c r="D3" s="310"/>
    </row>
    <row r="4" spans="1:4">
      <c r="D4" s="37" t="s">
        <v>24</v>
      </c>
    </row>
    <row r="5" spans="1:4" ht="23.25" customHeight="1">
      <c r="A5" s="225" t="s">
        <v>544</v>
      </c>
      <c r="B5" s="147" t="s">
        <v>322</v>
      </c>
      <c r="C5" s="73" t="s">
        <v>323</v>
      </c>
      <c r="D5" s="73" t="s">
        <v>324</v>
      </c>
    </row>
    <row r="6" spans="1:4" ht="18.75" customHeight="1">
      <c r="A6" s="148" t="s">
        <v>322</v>
      </c>
      <c r="B6" s="149"/>
      <c r="C6" s="150"/>
      <c r="D6" s="150"/>
    </row>
    <row r="7" spans="1:4" ht="18.75" customHeight="1">
      <c r="A7" s="75"/>
      <c r="B7" s="149"/>
      <c r="C7" s="150"/>
      <c r="D7" s="150"/>
    </row>
    <row r="8" spans="1:4" ht="18.75" customHeight="1">
      <c r="A8" s="75"/>
      <c r="B8" s="149"/>
      <c r="C8" s="150"/>
      <c r="D8" s="150"/>
    </row>
    <row r="9" spans="1:4" ht="18.75" customHeight="1">
      <c r="A9" s="75"/>
      <c r="B9" s="149"/>
      <c r="C9" s="150"/>
      <c r="D9" s="150"/>
    </row>
    <row r="10" spans="1:4" ht="18.75" customHeight="1">
      <c r="A10" s="75"/>
      <c r="B10" s="149"/>
      <c r="C10" s="150"/>
      <c r="D10" s="150"/>
    </row>
    <row r="11" spans="1:4" ht="18.75" customHeight="1">
      <c r="A11" s="75"/>
      <c r="B11" s="149"/>
      <c r="C11" s="150"/>
      <c r="D11" s="150"/>
    </row>
    <row r="12" spans="1:4" ht="36.75" customHeight="1">
      <c r="A12" s="313" t="s">
        <v>605</v>
      </c>
      <c r="B12" s="313"/>
      <c r="C12" s="313"/>
      <c r="D12" s="313"/>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1" sqref="A11"/>
    </sheetView>
  </sheetViews>
  <sheetFormatPr defaultColWidth="9" defaultRowHeight="13.5"/>
  <cols>
    <col min="1" max="2" width="44.375" customWidth="1"/>
  </cols>
  <sheetData>
    <row r="1" spans="1:2">
      <c r="A1" s="1" t="s">
        <v>325</v>
      </c>
    </row>
    <row r="2" spans="1:2" ht="25.5">
      <c r="A2" s="305" t="s">
        <v>584</v>
      </c>
      <c r="B2" s="306"/>
    </row>
    <row r="3" spans="1:2" ht="18.75">
      <c r="A3" s="310" t="s">
        <v>326</v>
      </c>
      <c r="B3" s="310"/>
    </row>
    <row r="4" spans="1:2" ht="17.25" customHeight="1">
      <c r="B4" s="37" t="s">
        <v>24</v>
      </c>
    </row>
    <row r="5" spans="1:2" ht="26.25" customHeight="1">
      <c r="A5" s="139" t="s">
        <v>327</v>
      </c>
      <c r="B5" s="139" t="s">
        <v>90</v>
      </c>
    </row>
    <row r="6" spans="1:2" ht="26.25" customHeight="1">
      <c r="A6" s="140" t="s">
        <v>328</v>
      </c>
      <c r="B6" s="141"/>
    </row>
    <row r="7" spans="1:2" ht="18.75" customHeight="1">
      <c r="A7" s="142" t="s">
        <v>329</v>
      </c>
      <c r="B7" s="143"/>
    </row>
    <row r="8" spans="1:2" ht="18.75" customHeight="1">
      <c r="A8" s="144"/>
      <c r="B8" s="145"/>
    </row>
    <row r="9" spans="1:2" ht="18.75" customHeight="1">
      <c r="A9" s="144"/>
      <c r="B9" s="145"/>
    </row>
    <row r="10" spans="1:2" ht="18.75" customHeight="1">
      <c r="A10" s="144"/>
      <c r="B10" s="145"/>
    </row>
    <row r="11" spans="1:2" ht="18.75" customHeight="1">
      <c r="A11" s="146" t="s">
        <v>330</v>
      </c>
      <c r="B11" s="143"/>
    </row>
    <row r="12" spans="1:2" ht="18.75" customHeight="1">
      <c r="A12" s="144"/>
      <c r="B12" s="145"/>
    </row>
    <row r="13" spans="1:2" ht="18.75" customHeight="1">
      <c r="A13" s="144"/>
      <c r="B13" s="145"/>
    </row>
    <row r="14" spans="1:2" ht="18.75" customHeight="1">
      <c r="A14" s="144"/>
      <c r="B14" s="145"/>
    </row>
    <row r="15" spans="1:2" ht="24" customHeight="1">
      <c r="A15" s="253" t="s">
        <v>604</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3" sqref="A3"/>
    </sheetView>
  </sheetViews>
  <sheetFormatPr defaultColWidth="9" defaultRowHeight="13.5"/>
  <cols>
    <col min="1" max="1" width="95" customWidth="1"/>
  </cols>
  <sheetData>
    <row r="2" spans="1:1" ht="45" customHeight="1">
      <c r="A2" s="218" t="s">
        <v>585</v>
      </c>
    </row>
    <row r="3" spans="1:1" ht="354" customHeight="1">
      <c r="A3" s="220" t="s">
        <v>610</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85" zoomScaleNormal="85" workbookViewId="0">
      <selection activeCell="H12" sqref="H12"/>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7">
      <c r="A1" t="s">
        <v>331</v>
      </c>
    </row>
    <row r="2" spans="1:17" ht="25.5">
      <c r="B2" s="305" t="s">
        <v>586</v>
      </c>
      <c r="C2" s="306"/>
      <c r="D2" s="306"/>
      <c r="E2" s="306"/>
      <c r="F2" s="306"/>
      <c r="G2" s="306"/>
      <c r="H2" s="306"/>
      <c r="I2" s="306"/>
      <c r="J2" s="306"/>
      <c r="K2" s="306"/>
      <c r="L2" s="306"/>
      <c r="M2" s="306"/>
      <c r="N2" s="306"/>
    </row>
    <row r="4" spans="1:17">
      <c r="O4" s="314" t="s">
        <v>24</v>
      </c>
      <c r="P4" s="314"/>
    </row>
    <row r="5" spans="1:17" ht="58.5" customHeight="1">
      <c r="A5" s="106" t="s">
        <v>332</v>
      </c>
      <c r="B5" s="107" t="s">
        <v>86</v>
      </c>
      <c r="C5" s="107" t="s">
        <v>333</v>
      </c>
      <c r="D5" s="107" t="s">
        <v>88</v>
      </c>
      <c r="E5" s="107" t="s">
        <v>89</v>
      </c>
      <c r="F5" s="107" t="s">
        <v>90</v>
      </c>
      <c r="G5" s="107" t="s">
        <v>334</v>
      </c>
      <c r="H5" s="108" t="s">
        <v>335</v>
      </c>
      <c r="I5" s="106" t="s">
        <v>145</v>
      </c>
      <c r="J5" s="107" t="s">
        <v>86</v>
      </c>
      <c r="K5" s="107" t="s">
        <v>333</v>
      </c>
      <c r="L5" s="107" t="s">
        <v>88</v>
      </c>
      <c r="M5" s="107" t="s">
        <v>89</v>
      </c>
      <c r="N5" s="107" t="s">
        <v>90</v>
      </c>
      <c r="O5" s="107" t="s">
        <v>334</v>
      </c>
      <c r="P5" s="108" t="s">
        <v>335</v>
      </c>
    </row>
    <row r="6" spans="1:17" ht="32.25" customHeight="1">
      <c r="A6" s="109" t="s">
        <v>336</v>
      </c>
      <c r="B6" s="110"/>
      <c r="C6" s="110"/>
      <c r="D6" s="110">
        <v>120</v>
      </c>
      <c r="E6" s="110">
        <v>120</v>
      </c>
      <c r="F6" s="110">
        <v>120</v>
      </c>
      <c r="G6" s="111" t="s">
        <v>95</v>
      </c>
      <c r="H6" s="112" t="s">
        <v>95</v>
      </c>
      <c r="I6" s="127" t="s">
        <v>94</v>
      </c>
      <c r="J6" s="110"/>
      <c r="K6" s="110"/>
      <c r="L6" s="110">
        <v>120</v>
      </c>
      <c r="M6" s="110">
        <v>120</v>
      </c>
      <c r="N6" s="110">
        <v>120</v>
      </c>
      <c r="O6" s="128" t="s">
        <v>95</v>
      </c>
      <c r="P6" s="129" t="s">
        <v>95</v>
      </c>
      <c r="Q6" s="77"/>
    </row>
    <row r="7" spans="1:17" ht="32.25" customHeight="1">
      <c r="A7" s="113" t="s">
        <v>96</v>
      </c>
      <c r="B7" s="110"/>
      <c r="C7" s="110"/>
      <c r="D7" s="110"/>
      <c r="E7" s="110"/>
      <c r="F7" s="110"/>
      <c r="G7" s="114"/>
      <c r="H7" s="115"/>
      <c r="I7" s="130" t="s">
        <v>97</v>
      </c>
      <c r="J7" s="110"/>
      <c r="K7" s="110"/>
      <c r="L7" s="110"/>
      <c r="M7" s="110"/>
      <c r="N7" s="110"/>
      <c r="O7" s="111"/>
      <c r="P7" s="112"/>
      <c r="Q7" s="77"/>
    </row>
    <row r="8" spans="1:17" ht="32.25" customHeight="1">
      <c r="A8" s="116" t="s">
        <v>337</v>
      </c>
      <c r="B8" s="117"/>
      <c r="C8" s="117"/>
      <c r="D8" s="117"/>
      <c r="E8" s="117"/>
      <c r="F8" s="117"/>
      <c r="G8" s="118"/>
      <c r="H8" s="119"/>
      <c r="I8" s="116" t="s">
        <v>338</v>
      </c>
      <c r="J8" s="117"/>
      <c r="K8" s="117"/>
      <c r="L8" s="117"/>
      <c r="M8" s="117"/>
      <c r="N8" s="117"/>
      <c r="O8" s="128"/>
      <c r="P8" s="129"/>
      <c r="Q8" s="77"/>
    </row>
    <row r="9" spans="1:17" ht="32.25" customHeight="1">
      <c r="A9" s="116" t="s">
        <v>339</v>
      </c>
      <c r="B9" s="117"/>
      <c r="C9" s="117"/>
      <c r="D9" s="117"/>
      <c r="E9" s="117"/>
      <c r="F9" s="117"/>
      <c r="G9" s="118"/>
      <c r="H9" s="119"/>
      <c r="I9" s="116" t="s">
        <v>340</v>
      </c>
      <c r="J9" s="117"/>
      <c r="K9" s="117"/>
      <c r="L9" s="117"/>
      <c r="M9" s="117"/>
      <c r="N9" s="117"/>
      <c r="O9" s="128"/>
      <c r="P9" s="129"/>
      <c r="Q9" s="77"/>
    </row>
    <row r="10" spans="1:17" ht="32.25" customHeight="1">
      <c r="A10" s="116" t="s">
        <v>341</v>
      </c>
      <c r="B10" s="117"/>
      <c r="C10" s="117"/>
      <c r="D10" s="117"/>
      <c r="E10" s="117"/>
      <c r="F10" s="117"/>
      <c r="G10" s="118"/>
      <c r="H10" s="119"/>
      <c r="I10" s="116" t="s">
        <v>342</v>
      </c>
      <c r="J10" s="117"/>
      <c r="K10" s="117"/>
      <c r="L10" s="117"/>
      <c r="M10" s="117"/>
      <c r="N10" s="117"/>
      <c r="O10" s="128"/>
      <c r="P10" s="129"/>
      <c r="Q10" s="77"/>
    </row>
    <row r="11" spans="1:17" ht="32.25" customHeight="1">
      <c r="A11" s="12"/>
      <c r="B11" s="12"/>
      <c r="C11" s="12"/>
      <c r="D11" s="12"/>
      <c r="E11" s="12"/>
      <c r="F11" s="12"/>
      <c r="G11" s="12"/>
      <c r="H11" s="12"/>
      <c r="I11" s="131" t="s">
        <v>343</v>
      </c>
      <c r="J11" s="117"/>
      <c r="K11" s="117"/>
      <c r="L11" s="117"/>
      <c r="M11" s="117"/>
      <c r="N11" s="117"/>
      <c r="O11" s="128"/>
      <c r="P11" s="129"/>
      <c r="Q11" s="77"/>
    </row>
    <row r="12" spans="1:17" ht="32.25" customHeight="1">
      <c r="A12" s="12"/>
      <c r="B12" s="12"/>
      <c r="C12" s="12"/>
      <c r="D12" s="12"/>
      <c r="E12" s="12"/>
      <c r="F12" s="12"/>
      <c r="G12" s="12"/>
      <c r="H12" s="12"/>
      <c r="I12" s="131" t="s">
        <v>344</v>
      </c>
      <c r="J12" s="117"/>
      <c r="K12" s="117"/>
      <c r="L12" s="117"/>
      <c r="M12" s="117"/>
      <c r="N12" s="117"/>
      <c r="O12" s="132"/>
      <c r="P12" s="129"/>
      <c r="Q12" s="77"/>
    </row>
    <row r="13" spans="1:17" ht="32.25" customHeight="1">
      <c r="A13" s="12"/>
      <c r="B13" s="12"/>
      <c r="C13" s="12"/>
      <c r="D13" s="12"/>
      <c r="E13" s="12"/>
      <c r="F13" s="12"/>
      <c r="G13" s="12"/>
      <c r="H13" s="12"/>
      <c r="I13" s="131" t="s">
        <v>345</v>
      </c>
      <c r="J13" s="117"/>
      <c r="K13" s="117"/>
      <c r="L13" s="117"/>
      <c r="M13" s="117"/>
      <c r="N13" s="117"/>
      <c r="O13" s="132"/>
      <c r="P13" s="133"/>
      <c r="Q13" s="77"/>
    </row>
    <row r="14" spans="1:17" ht="32.25" customHeight="1">
      <c r="A14" s="12"/>
      <c r="B14" s="12"/>
      <c r="C14" s="12"/>
      <c r="D14" s="12"/>
      <c r="E14" s="12"/>
      <c r="F14" s="12"/>
      <c r="G14" s="12"/>
      <c r="H14" s="12"/>
      <c r="I14" s="134" t="s">
        <v>346</v>
      </c>
      <c r="J14" s="117"/>
      <c r="K14" s="117"/>
      <c r="L14" s="117"/>
      <c r="M14" s="117"/>
      <c r="N14" s="117"/>
      <c r="O14" s="132"/>
      <c r="P14" s="129"/>
      <c r="Q14" s="77"/>
    </row>
    <row r="15" spans="1:17" ht="27.75" customHeight="1">
      <c r="A15" s="120" t="s">
        <v>123</v>
      </c>
      <c r="B15" s="110"/>
      <c r="C15" s="110"/>
      <c r="D15" s="110">
        <v>120</v>
      </c>
      <c r="E15" s="110">
        <v>120</v>
      </c>
      <c r="F15" s="110">
        <v>120</v>
      </c>
      <c r="G15" s="111" t="s">
        <v>95</v>
      </c>
      <c r="H15" s="112" t="s">
        <v>95</v>
      </c>
      <c r="I15" s="135" t="s">
        <v>124</v>
      </c>
      <c r="J15" s="110"/>
      <c r="K15" s="110"/>
      <c r="L15" s="110">
        <v>120</v>
      </c>
      <c r="M15" s="110">
        <v>120</v>
      </c>
      <c r="N15" s="110">
        <v>120</v>
      </c>
      <c r="O15" s="111" t="s">
        <v>95</v>
      </c>
      <c r="P15" s="112" t="s">
        <v>95</v>
      </c>
      <c r="Q15" s="77"/>
    </row>
    <row r="16" spans="1:17" ht="27.75" customHeight="1">
      <c r="A16" s="121" t="s">
        <v>125</v>
      </c>
      <c r="B16" s="117"/>
      <c r="C16" s="117"/>
      <c r="D16" s="117">
        <v>120</v>
      </c>
      <c r="E16" s="117">
        <v>120</v>
      </c>
      <c r="F16" s="117">
        <v>120</v>
      </c>
      <c r="G16" s="111" t="s">
        <v>95</v>
      </c>
      <c r="H16" s="112" t="s">
        <v>95</v>
      </c>
      <c r="I16" s="136" t="s">
        <v>126</v>
      </c>
      <c r="J16" s="117"/>
      <c r="K16" s="117"/>
      <c r="L16" s="117"/>
      <c r="M16" s="117"/>
      <c r="N16" s="117"/>
      <c r="O16" s="111" t="s">
        <v>95</v>
      </c>
      <c r="P16" s="112" t="s">
        <v>95</v>
      </c>
      <c r="Q16" s="77"/>
    </row>
    <row r="17" spans="1:17" ht="27.75" customHeight="1">
      <c r="A17" s="222" t="s">
        <v>539</v>
      </c>
      <c r="B17" s="117"/>
      <c r="C17" s="117"/>
      <c r="D17" s="117"/>
      <c r="E17" s="117"/>
      <c r="F17" s="117"/>
      <c r="G17" s="111" t="s">
        <v>95</v>
      </c>
      <c r="H17" s="112" t="s">
        <v>95</v>
      </c>
      <c r="I17" s="221" t="s">
        <v>540</v>
      </c>
      <c r="J17" s="117"/>
      <c r="K17" s="117"/>
      <c r="L17" s="117"/>
      <c r="M17" s="117"/>
      <c r="N17" s="117"/>
      <c r="O17" s="111" t="s">
        <v>95</v>
      </c>
      <c r="P17" s="112" t="s">
        <v>95</v>
      </c>
      <c r="Q17" s="77"/>
    </row>
    <row r="18" spans="1:17" ht="27.75" customHeight="1">
      <c r="A18" s="122" t="s">
        <v>347</v>
      </c>
      <c r="B18" s="117"/>
      <c r="C18" s="117"/>
      <c r="D18" s="117"/>
      <c r="E18" s="117"/>
      <c r="F18" s="117"/>
      <c r="G18" s="111" t="s">
        <v>95</v>
      </c>
      <c r="H18" s="112" t="s">
        <v>95</v>
      </c>
      <c r="I18" s="136" t="s">
        <v>348</v>
      </c>
      <c r="J18" s="117"/>
      <c r="K18" s="117"/>
      <c r="L18" s="117"/>
      <c r="M18" s="117"/>
      <c r="N18" s="117"/>
      <c r="O18" s="111" t="s">
        <v>95</v>
      </c>
      <c r="P18" s="112" t="s">
        <v>95</v>
      </c>
      <c r="Q18" s="77"/>
    </row>
    <row r="19" spans="1:17" ht="27.75" customHeight="1">
      <c r="A19" s="122" t="s">
        <v>349</v>
      </c>
      <c r="B19" s="117"/>
      <c r="C19" s="117"/>
      <c r="D19" s="117"/>
      <c r="E19" s="117"/>
      <c r="F19" s="117"/>
      <c r="G19" s="111" t="s">
        <v>95</v>
      </c>
      <c r="H19" s="112" t="s">
        <v>95</v>
      </c>
      <c r="I19" s="136" t="s">
        <v>350</v>
      </c>
      <c r="J19" s="117"/>
      <c r="K19" s="117"/>
      <c r="L19" s="117"/>
      <c r="M19" s="117"/>
      <c r="N19" s="117"/>
      <c r="O19" s="111" t="s">
        <v>95</v>
      </c>
      <c r="P19" s="112" t="s">
        <v>95</v>
      </c>
      <c r="Q19" s="77"/>
    </row>
    <row r="20" spans="1:17" ht="33" customHeight="1">
      <c r="A20" s="122" t="s">
        <v>351</v>
      </c>
      <c r="B20" s="117"/>
      <c r="C20" s="117"/>
      <c r="D20" s="117"/>
      <c r="E20" s="117"/>
      <c r="F20" s="117"/>
      <c r="G20" s="111" t="s">
        <v>95</v>
      </c>
      <c r="H20" s="112" t="s">
        <v>95</v>
      </c>
      <c r="I20" s="136" t="s">
        <v>352</v>
      </c>
      <c r="J20" s="117"/>
      <c r="K20" s="117"/>
      <c r="L20" s="117"/>
      <c r="M20" s="117"/>
      <c r="N20" s="117"/>
      <c r="O20" s="111" t="s">
        <v>95</v>
      </c>
      <c r="P20" s="112" t="s">
        <v>95</v>
      </c>
      <c r="Q20" s="77"/>
    </row>
    <row r="21" spans="1:17" ht="27.75" customHeight="1">
      <c r="A21" s="116" t="s">
        <v>131</v>
      </c>
      <c r="B21" s="117"/>
      <c r="C21" s="117"/>
      <c r="D21" s="117"/>
      <c r="E21" s="117"/>
      <c r="F21" s="117"/>
      <c r="G21" s="111" t="s">
        <v>95</v>
      </c>
      <c r="H21" s="112" t="s">
        <v>95</v>
      </c>
      <c r="I21" s="136" t="s">
        <v>138</v>
      </c>
      <c r="J21" s="117"/>
      <c r="K21" s="117"/>
      <c r="L21" s="117"/>
      <c r="M21" s="117"/>
      <c r="N21" s="117"/>
      <c r="O21" s="111" t="s">
        <v>95</v>
      </c>
      <c r="P21" s="112" t="s">
        <v>95</v>
      </c>
      <c r="Q21" s="77"/>
    </row>
    <row r="22" spans="1:17" ht="27.75" customHeight="1">
      <c r="A22" s="123" t="s">
        <v>353</v>
      </c>
      <c r="B22" s="124"/>
      <c r="C22" s="124"/>
      <c r="D22" s="124"/>
      <c r="E22" s="124"/>
      <c r="F22" s="124"/>
      <c r="G22" s="125" t="s">
        <v>95</v>
      </c>
      <c r="H22" s="126" t="s">
        <v>95</v>
      </c>
      <c r="I22" s="137" t="s">
        <v>354</v>
      </c>
      <c r="J22" s="124"/>
      <c r="K22" s="124"/>
      <c r="L22" s="124">
        <v>120</v>
      </c>
      <c r="M22" s="124">
        <v>120</v>
      </c>
      <c r="N22" s="138">
        <v>120</v>
      </c>
      <c r="O22" s="125" t="s">
        <v>95</v>
      </c>
      <c r="P22" s="126" t="s">
        <v>95</v>
      </c>
      <c r="Q22" s="77"/>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G11" sqref="G11"/>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315" t="s">
        <v>603</v>
      </c>
      <c r="B1" s="316"/>
      <c r="C1" s="316"/>
      <c r="D1" s="316"/>
    </row>
    <row r="2" spans="1:4" ht="11.25" customHeight="1">
      <c r="A2" s="317" t="s">
        <v>607</v>
      </c>
      <c r="B2" s="317"/>
      <c r="C2" s="317"/>
      <c r="D2" s="317"/>
    </row>
    <row r="3" spans="1:4" ht="11.25" customHeight="1">
      <c r="A3" s="317"/>
      <c r="B3" s="317"/>
      <c r="C3" s="317"/>
      <c r="D3" s="317"/>
    </row>
    <row r="4" spans="1:4" ht="11.25" customHeight="1">
      <c r="A4" s="317"/>
      <c r="B4" s="317"/>
      <c r="C4" s="317"/>
      <c r="D4" s="317"/>
    </row>
    <row r="5" spans="1:4" ht="11.25" customHeight="1">
      <c r="A5" s="317"/>
      <c r="B5" s="317"/>
      <c r="C5" s="317"/>
      <c r="D5" s="317"/>
    </row>
    <row r="6" spans="1:4" ht="11.25" customHeight="1">
      <c r="A6" s="317"/>
      <c r="B6" s="317"/>
      <c r="C6" s="317"/>
      <c r="D6" s="317"/>
    </row>
    <row r="7" spans="1:4" ht="11.25" customHeight="1">
      <c r="A7" s="317"/>
      <c r="B7" s="317"/>
      <c r="C7" s="317"/>
      <c r="D7" s="317"/>
    </row>
    <row r="8" spans="1:4" ht="11.25" customHeight="1">
      <c r="A8" s="317"/>
      <c r="B8" s="317"/>
      <c r="C8" s="317"/>
      <c r="D8" s="317"/>
    </row>
    <row r="9" spans="1:4" ht="11.25" customHeight="1">
      <c r="A9" s="317"/>
      <c r="B9" s="317"/>
      <c r="C9" s="317"/>
      <c r="D9" s="317"/>
    </row>
    <row r="10" spans="1:4" ht="11.25" customHeight="1">
      <c r="A10" s="317"/>
      <c r="B10" s="317"/>
      <c r="C10" s="317"/>
      <c r="D10" s="317"/>
    </row>
    <row r="11" spans="1:4" ht="11.25" customHeight="1">
      <c r="A11" s="317"/>
      <c r="B11" s="317"/>
      <c r="C11" s="317"/>
      <c r="D11" s="317"/>
    </row>
    <row r="12" spans="1:4" ht="11.25" customHeight="1">
      <c r="A12" s="317"/>
      <c r="B12" s="317"/>
      <c r="C12" s="317"/>
      <c r="D12" s="317"/>
    </row>
    <row r="13" spans="1:4" ht="11.25" customHeight="1">
      <c r="A13" s="317"/>
      <c r="B13" s="317"/>
      <c r="C13" s="317"/>
      <c r="D13" s="317"/>
    </row>
    <row r="14" spans="1:4" ht="11.25" customHeight="1">
      <c r="A14" s="317"/>
      <c r="B14" s="317"/>
      <c r="C14" s="317"/>
      <c r="D14" s="317"/>
    </row>
    <row r="15" spans="1:4" ht="11.25" customHeight="1">
      <c r="A15" s="317"/>
      <c r="B15" s="317"/>
      <c r="C15" s="317"/>
      <c r="D15" s="317"/>
    </row>
    <row r="16" spans="1:4" ht="11.25" customHeight="1">
      <c r="A16" s="317"/>
      <c r="B16" s="317"/>
      <c r="C16" s="317"/>
      <c r="D16" s="317"/>
    </row>
    <row r="17" spans="1:4" ht="11.25" customHeight="1">
      <c r="A17" s="317"/>
      <c r="B17" s="317"/>
      <c r="C17" s="317"/>
      <c r="D17" s="317"/>
    </row>
    <row r="18" spans="1:4" ht="11.25" customHeight="1">
      <c r="A18" s="317"/>
      <c r="B18" s="317"/>
      <c r="C18" s="317"/>
      <c r="D18" s="317"/>
    </row>
    <row r="19" spans="1:4" ht="11.25" customHeight="1">
      <c r="A19" s="317"/>
      <c r="B19" s="317"/>
      <c r="C19" s="317"/>
      <c r="D19" s="317"/>
    </row>
    <row r="20" spans="1:4" ht="11.25" customHeight="1">
      <c r="A20" s="317"/>
      <c r="B20" s="317"/>
      <c r="C20" s="317"/>
      <c r="D20" s="317"/>
    </row>
    <row r="21" spans="1:4" ht="11.25" customHeight="1">
      <c r="A21" s="317"/>
      <c r="B21" s="317"/>
      <c r="C21" s="317"/>
      <c r="D21" s="317"/>
    </row>
    <row r="22" spans="1:4" ht="11.25" customHeight="1">
      <c r="A22" s="317"/>
      <c r="B22" s="317"/>
      <c r="C22" s="317"/>
      <c r="D22" s="317"/>
    </row>
    <row r="23" spans="1:4" ht="11.25" customHeight="1">
      <c r="A23" s="317"/>
      <c r="B23" s="317"/>
      <c r="C23" s="317"/>
      <c r="D23" s="317"/>
    </row>
    <row r="24" spans="1:4" ht="11.25" customHeight="1">
      <c r="A24" s="317"/>
      <c r="B24" s="317"/>
      <c r="C24" s="317"/>
      <c r="D24" s="317"/>
    </row>
    <row r="25" spans="1:4" ht="11.25" customHeight="1">
      <c r="A25" s="317"/>
      <c r="B25" s="317"/>
      <c r="C25" s="317"/>
      <c r="D25" s="317"/>
    </row>
    <row r="26" spans="1:4" ht="11.25" customHeight="1">
      <c r="A26" s="317"/>
      <c r="B26" s="317"/>
      <c r="C26" s="317"/>
      <c r="D26" s="317"/>
    </row>
    <row r="27" spans="1:4" ht="11.25" customHeight="1">
      <c r="A27" s="317"/>
      <c r="B27" s="317"/>
      <c r="C27" s="317"/>
      <c r="D27" s="317"/>
    </row>
    <row r="28" spans="1:4" ht="11.25" customHeight="1">
      <c r="A28" s="317"/>
      <c r="B28" s="317"/>
      <c r="C28" s="317"/>
      <c r="D28" s="317"/>
    </row>
    <row r="29" spans="1:4" ht="11.25" customHeight="1">
      <c r="A29" s="317"/>
      <c r="B29" s="317"/>
      <c r="C29" s="317"/>
      <c r="D29" s="317"/>
    </row>
    <row r="30" spans="1:4" ht="11.25" customHeight="1">
      <c r="A30" s="317"/>
      <c r="B30" s="317"/>
      <c r="C30" s="317"/>
      <c r="D30" s="317"/>
    </row>
    <row r="31" spans="1:4" ht="11.25" customHeight="1">
      <c r="A31" s="317"/>
      <c r="B31" s="317"/>
      <c r="C31" s="317"/>
      <c r="D31" s="317"/>
    </row>
    <row r="32" spans="1:4" ht="11.25" customHeight="1">
      <c r="A32" s="317"/>
      <c r="B32" s="317"/>
      <c r="C32" s="317"/>
      <c r="D32" s="317"/>
    </row>
    <row r="33" spans="1:4" ht="11.25" customHeight="1">
      <c r="A33" s="317"/>
      <c r="B33" s="317"/>
      <c r="C33" s="317"/>
      <c r="D33" s="317"/>
    </row>
    <row r="34" spans="1:4" ht="11.25" customHeight="1">
      <c r="A34" s="317"/>
      <c r="B34" s="317"/>
      <c r="C34" s="317"/>
      <c r="D34" s="317"/>
    </row>
    <row r="35" spans="1:4" ht="11.25" customHeight="1">
      <c r="A35" s="317"/>
      <c r="B35" s="317"/>
      <c r="C35" s="317"/>
      <c r="D35" s="317"/>
    </row>
    <row r="36" spans="1:4">
      <c r="A36" s="317"/>
      <c r="B36" s="317"/>
      <c r="C36" s="317"/>
      <c r="D36" s="317"/>
    </row>
    <row r="37" spans="1:4">
      <c r="A37" s="317"/>
      <c r="B37" s="317"/>
      <c r="C37" s="317"/>
      <c r="D37" s="317"/>
    </row>
    <row r="38" spans="1:4">
      <c r="A38" s="317"/>
      <c r="B38" s="317"/>
      <c r="C38" s="317"/>
      <c r="D38" s="317"/>
    </row>
    <row r="39" spans="1:4">
      <c r="A39" s="317"/>
      <c r="B39" s="317"/>
      <c r="C39" s="317"/>
      <c r="D39" s="317"/>
    </row>
    <row r="40" spans="1:4">
      <c r="A40" s="317"/>
      <c r="B40" s="317"/>
      <c r="C40" s="317"/>
      <c r="D40" s="317"/>
    </row>
    <row r="41" spans="1:4">
      <c r="A41" s="317"/>
      <c r="B41" s="317"/>
      <c r="C41" s="317"/>
      <c r="D41" s="317"/>
    </row>
    <row r="42" spans="1:4">
      <c r="A42" s="317"/>
      <c r="B42" s="317"/>
      <c r="C42" s="317"/>
      <c r="D42" s="317"/>
    </row>
    <row r="43" spans="1:4">
      <c r="A43" s="317"/>
      <c r="B43" s="317"/>
      <c r="C43" s="317"/>
      <c r="D43" s="317"/>
    </row>
    <row r="44" spans="1:4">
      <c r="A44" s="317"/>
      <c r="B44" s="317"/>
      <c r="C44" s="317"/>
      <c r="D44" s="317"/>
    </row>
    <row r="45" spans="1:4">
      <c r="A45" s="317"/>
      <c r="B45" s="317"/>
      <c r="C45" s="317"/>
      <c r="D45" s="317"/>
    </row>
    <row r="46" spans="1:4">
      <c r="A46" s="317"/>
      <c r="B46" s="317"/>
      <c r="C46" s="317"/>
      <c r="D46" s="317"/>
    </row>
    <row r="47" spans="1:4">
      <c r="A47" s="317"/>
      <c r="B47" s="317"/>
      <c r="C47" s="317"/>
      <c r="D47" s="317"/>
    </row>
    <row r="48" spans="1:4">
      <c r="A48" s="317"/>
      <c r="B48" s="317"/>
      <c r="C48" s="317"/>
      <c r="D48" s="317"/>
    </row>
    <row r="49" spans="1:4">
      <c r="A49" s="317"/>
      <c r="B49" s="317"/>
      <c r="C49" s="317"/>
      <c r="D49" s="317"/>
    </row>
    <row r="50" spans="1:4">
      <c r="A50" s="317"/>
      <c r="B50" s="317"/>
      <c r="C50" s="317"/>
      <c r="D50" s="317"/>
    </row>
    <row r="51" spans="1:4">
      <c r="A51" s="317"/>
      <c r="B51" s="317"/>
      <c r="C51" s="317"/>
      <c r="D51" s="317"/>
    </row>
    <row r="52" spans="1:4">
      <c r="A52" s="317"/>
      <c r="B52" s="317"/>
      <c r="C52" s="317"/>
      <c r="D52" s="317"/>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19" workbookViewId="0">
      <selection activeCell="A2" sqref="A2:B2"/>
    </sheetView>
  </sheetViews>
  <sheetFormatPr defaultColWidth="9" defaultRowHeight="13.5"/>
  <cols>
    <col min="1" max="1" width="54.875" customWidth="1"/>
    <col min="2" max="2" width="43" style="77" customWidth="1"/>
  </cols>
  <sheetData>
    <row r="1" spans="1:2">
      <c r="A1" t="s">
        <v>355</v>
      </c>
    </row>
    <row r="2" spans="1:2" ht="48" customHeight="1">
      <c r="A2" s="311" t="s">
        <v>587</v>
      </c>
      <c r="B2" s="312"/>
    </row>
    <row r="4" spans="1:2">
      <c r="A4" s="95"/>
      <c r="B4" s="96" t="s">
        <v>24</v>
      </c>
    </row>
    <row r="5" spans="1:2" ht="25.5" customHeight="1">
      <c r="A5" s="97" t="s">
        <v>356</v>
      </c>
      <c r="B5" s="98" t="s">
        <v>90</v>
      </c>
    </row>
    <row r="6" spans="1:2" ht="19.5" customHeight="1">
      <c r="A6" s="99" t="s">
        <v>97</v>
      </c>
      <c r="B6" s="100"/>
    </row>
    <row r="7" spans="1:2" s="77" customFormat="1" ht="19.5" customHeight="1">
      <c r="A7" s="101" t="s">
        <v>357</v>
      </c>
      <c r="B7" s="102"/>
    </row>
    <row r="8" spans="1:2" s="77" customFormat="1" ht="19.5" customHeight="1">
      <c r="A8" s="101" t="s">
        <v>358</v>
      </c>
      <c r="B8" s="102"/>
    </row>
    <row r="9" spans="1:2" s="77" customFormat="1" ht="19.5" customHeight="1">
      <c r="A9" s="103" t="s">
        <v>359</v>
      </c>
      <c r="B9" s="102"/>
    </row>
    <row r="10" spans="1:2" s="77" customFormat="1" ht="19.5" customHeight="1">
      <c r="A10" s="103" t="s">
        <v>360</v>
      </c>
      <c r="B10" s="102"/>
    </row>
    <row r="11" spans="1:2" s="77" customFormat="1" ht="19.5" customHeight="1">
      <c r="A11" s="101" t="s">
        <v>361</v>
      </c>
      <c r="B11" s="102"/>
    </row>
    <row r="12" spans="1:2" s="77" customFormat="1" ht="19.5" customHeight="1">
      <c r="A12" s="103" t="s">
        <v>360</v>
      </c>
      <c r="B12" s="102"/>
    </row>
    <row r="13" spans="1:2" s="77" customFormat="1" ht="19.5" customHeight="1">
      <c r="A13" s="101" t="s">
        <v>362</v>
      </c>
      <c r="B13" s="102"/>
    </row>
    <row r="14" spans="1:2" s="77" customFormat="1" ht="19.5" customHeight="1">
      <c r="A14" s="101" t="s">
        <v>363</v>
      </c>
      <c r="B14" s="102"/>
    </row>
    <row r="15" spans="1:2" s="77" customFormat="1" ht="19.5" customHeight="1">
      <c r="A15" s="103" t="s">
        <v>364</v>
      </c>
      <c r="B15" s="102"/>
    </row>
    <row r="16" spans="1:2" s="77" customFormat="1" ht="19.5" customHeight="1">
      <c r="A16" s="103" t="s">
        <v>365</v>
      </c>
      <c r="B16" s="102"/>
    </row>
    <row r="17" spans="1:2" s="77" customFormat="1" ht="19.5" customHeight="1">
      <c r="A17" s="103" t="s">
        <v>366</v>
      </c>
      <c r="B17" s="102"/>
    </row>
    <row r="18" spans="1:2" s="77" customFormat="1" ht="19.5" customHeight="1">
      <c r="A18" s="103" t="s">
        <v>367</v>
      </c>
      <c r="B18" s="102"/>
    </row>
    <row r="19" spans="1:2" s="77" customFormat="1" ht="19.5" customHeight="1">
      <c r="A19" s="103" t="s">
        <v>368</v>
      </c>
      <c r="B19" s="102"/>
    </row>
    <row r="20" spans="1:2" s="77" customFormat="1" ht="19.5" customHeight="1">
      <c r="A20" s="103" t="s">
        <v>369</v>
      </c>
      <c r="B20" s="102"/>
    </row>
    <row r="21" spans="1:2" s="77" customFormat="1" ht="19.5" customHeight="1">
      <c r="A21" s="103" t="s">
        <v>370</v>
      </c>
      <c r="B21" s="102"/>
    </row>
    <row r="22" spans="1:2" s="77" customFormat="1" ht="19.5" customHeight="1">
      <c r="A22" s="101" t="s">
        <v>371</v>
      </c>
      <c r="B22" s="102"/>
    </row>
    <row r="23" spans="1:2" s="77" customFormat="1" ht="19.5" customHeight="1">
      <c r="A23" s="103" t="s">
        <v>372</v>
      </c>
      <c r="B23" s="102"/>
    </row>
    <row r="24" spans="1:2" s="77" customFormat="1" ht="19.5" customHeight="1">
      <c r="A24" s="101" t="s">
        <v>373</v>
      </c>
      <c r="B24" s="102"/>
    </row>
    <row r="25" spans="1:2" s="77" customFormat="1" ht="19.5" customHeight="1">
      <c r="A25" s="101" t="s">
        <v>374</v>
      </c>
      <c r="B25" s="102"/>
    </row>
    <row r="26" spans="1:2" s="77" customFormat="1" ht="19.5" customHeight="1">
      <c r="A26" s="103" t="s">
        <v>360</v>
      </c>
      <c r="B26" s="102"/>
    </row>
    <row r="27" spans="1:2" s="77" customFormat="1" ht="19.5" customHeight="1">
      <c r="A27" s="103" t="s">
        <v>375</v>
      </c>
      <c r="B27" s="102"/>
    </row>
    <row r="28" spans="1:2" s="77" customFormat="1" ht="19.5" customHeight="1">
      <c r="A28" s="103" t="s">
        <v>376</v>
      </c>
      <c r="B28" s="102"/>
    </row>
    <row r="29" spans="1:2" s="77" customFormat="1" ht="19.5" customHeight="1">
      <c r="A29" s="101" t="s">
        <v>377</v>
      </c>
      <c r="B29" s="102"/>
    </row>
    <row r="30" spans="1:2" s="77" customFormat="1" ht="19.5" customHeight="1">
      <c r="A30" s="103" t="s">
        <v>378</v>
      </c>
      <c r="B30" s="102"/>
    </row>
    <row r="31" spans="1:2" s="77" customFormat="1" ht="19.5" customHeight="1">
      <c r="A31" s="101" t="s">
        <v>196</v>
      </c>
      <c r="B31" s="102"/>
    </row>
    <row r="32" spans="1:2" s="77" customFormat="1" ht="19.5" customHeight="1">
      <c r="A32" s="101" t="s">
        <v>379</v>
      </c>
      <c r="B32" s="102"/>
    </row>
    <row r="33" spans="1:2" s="77" customFormat="1" ht="19.5" customHeight="1">
      <c r="A33" s="103" t="s">
        <v>380</v>
      </c>
      <c r="B33" s="102"/>
    </row>
    <row r="34" spans="1:2" s="77" customFormat="1" ht="19.5" customHeight="1">
      <c r="A34" s="101" t="s">
        <v>381</v>
      </c>
      <c r="B34" s="102"/>
    </row>
    <row r="35" spans="1:2" s="77" customFormat="1" ht="19.5" customHeight="1">
      <c r="A35" s="103" t="s">
        <v>382</v>
      </c>
      <c r="B35" s="102"/>
    </row>
    <row r="36" spans="1:2" s="77" customFormat="1" ht="19.5" customHeight="1">
      <c r="A36" s="101" t="s">
        <v>383</v>
      </c>
      <c r="B36" s="102"/>
    </row>
    <row r="37" spans="1:2" s="77" customFormat="1" ht="19.5" customHeight="1">
      <c r="A37" s="103" t="s">
        <v>384</v>
      </c>
      <c r="B37" s="102"/>
    </row>
    <row r="38" spans="1:2" s="77" customFormat="1" ht="19.5" customHeight="1">
      <c r="A38" s="103" t="s">
        <v>385</v>
      </c>
      <c r="B38" s="102"/>
    </row>
    <row r="39" spans="1:2" s="77" customFormat="1" ht="19.5" customHeight="1">
      <c r="A39" s="103" t="s">
        <v>386</v>
      </c>
      <c r="B39" s="102"/>
    </row>
    <row r="40" spans="1:2" s="77" customFormat="1" ht="19.5" customHeight="1">
      <c r="A40" s="103" t="s">
        <v>387</v>
      </c>
      <c r="B40" s="102"/>
    </row>
    <row r="41" spans="1:2" s="77" customFormat="1" ht="19.5" customHeight="1">
      <c r="A41" s="101" t="s">
        <v>388</v>
      </c>
      <c r="B41" s="102"/>
    </row>
    <row r="42" spans="1:2" s="77" customFormat="1" ht="19.5" customHeight="1">
      <c r="A42" s="101" t="s">
        <v>389</v>
      </c>
      <c r="B42" s="102"/>
    </row>
    <row r="43" spans="1:2" s="77" customFormat="1" ht="19.5" customHeight="1">
      <c r="A43" s="103" t="s">
        <v>390</v>
      </c>
      <c r="B43" s="102"/>
    </row>
    <row r="44" spans="1:2" s="77" customFormat="1" ht="19.5" customHeight="1">
      <c r="A44" s="103" t="s">
        <v>391</v>
      </c>
      <c r="B44" s="102"/>
    </row>
    <row r="45" spans="1:2" s="77" customFormat="1" ht="19.5" customHeight="1">
      <c r="A45" s="103" t="s">
        <v>392</v>
      </c>
      <c r="B45" s="102"/>
    </row>
    <row r="46" spans="1:2" s="77" customFormat="1" ht="19.5" customHeight="1">
      <c r="A46" s="101" t="s">
        <v>393</v>
      </c>
      <c r="B46" s="102"/>
    </row>
    <row r="47" spans="1:2" s="77" customFormat="1" ht="19.5" customHeight="1">
      <c r="A47" s="101" t="s">
        <v>394</v>
      </c>
      <c r="B47" s="102"/>
    </row>
    <row r="48" spans="1:2" s="77" customFormat="1" ht="19.5" customHeight="1">
      <c r="A48" s="103" t="s">
        <v>395</v>
      </c>
      <c r="B48" s="102"/>
    </row>
    <row r="49" spans="1:2" s="77" customFormat="1" ht="19.5" customHeight="1">
      <c r="A49" s="103" t="s">
        <v>396</v>
      </c>
      <c r="B49" s="102"/>
    </row>
    <row r="50" spans="1:2" s="77" customFormat="1" ht="19.5" customHeight="1">
      <c r="A50" s="103" t="s">
        <v>397</v>
      </c>
      <c r="B50" s="102"/>
    </row>
    <row r="51" spans="1:2" s="77" customFormat="1" ht="19.5" customHeight="1">
      <c r="A51" s="101" t="s">
        <v>398</v>
      </c>
      <c r="B51" s="102"/>
    </row>
    <row r="52" spans="1:2" s="77" customFormat="1" ht="19.5" customHeight="1">
      <c r="A52" s="101" t="s">
        <v>399</v>
      </c>
      <c r="B52" s="102"/>
    </row>
    <row r="53" spans="1:2" s="77" customFormat="1" ht="19.5" customHeight="1">
      <c r="A53" s="103" t="s">
        <v>400</v>
      </c>
      <c r="B53" s="102"/>
    </row>
    <row r="54" spans="1:2" s="77" customFormat="1" ht="19.5" customHeight="1">
      <c r="A54" s="103" t="s">
        <v>401</v>
      </c>
      <c r="B54" s="102"/>
    </row>
    <row r="55" spans="1:2" s="77" customFormat="1" ht="19.5" customHeight="1">
      <c r="A55" s="103" t="s">
        <v>402</v>
      </c>
      <c r="B55" s="102"/>
    </row>
    <row r="56" spans="1:2" s="77" customFormat="1" ht="19.5" customHeight="1">
      <c r="A56" s="101" t="s">
        <v>403</v>
      </c>
      <c r="B56" s="102"/>
    </row>
    <row r="57" spans="1:2" s="77" customFormat="1" ht="19.5" customHeight="1">
      <c r="A57" s="103" t="s">
        <v>404</v>
      </c>
      <c r="B57" s="102"/>
    </row>
    <row r="58" spans="1:2" s="77" customFormat="1" ht="19.5" customHeight="1">
      <c r="A58" s="103" t="s">
        <v>405</v>
      </c>
      <c r="B58" s="102"/>
    </row>
    <row r="59" spans="1:2" s="77" customFormat="1" ht="19.5" customHeight="1">
      <c r="A59" s="104" t="s">
        <v>406</v>
      </c>
      <c r="B59" s="105"/>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2" sqref="B12"/>
    </sheetView>
  </sheetViews>
  <sheetFormatPr defaultColWidth="9" defaultRowHeight="13.5"/>
  <cols>
    <col min="1" max="1" width="36.625" customWidth="1"/>
    <col min="2" max="2" width="23.5" customWidth="1"/>
    <col min="3" max="3" width="32.75" customWidth="1"/>
    <col min="4" max="4" width="23.5" customWidth="1"/>
  </cols>
  <sheetData>
    <row r="1" spans="1:4">
      <c r="A1" t="s">
        <v>407</v>
      </c>
    </row>
    <row r="2" spans="1:4" ht="25.5">
      <c r="A2" s="305" t="s">
        <v>588</v>
      </c>
      <c r="B2" s="306"/>
      <c r="C2" s="306"/>
      <c r="D2" s="306"/>
    </row>
    <row r="3" spans="1:4" ht="33.75" customHeight="1">
      <c r="D3" s="77" t="s">
        <v>24</v>
      </c>
    </row>
    <row r="4" spans="1:4" ht="61.5" customHeight="1">
      <c r="A4" s="78" t="s">
        <v>226</v>
      </c>
      <c r="B4" s="79" t="s">
        <v>90</v>
      </c>
      <c r="C4" s="79" t="s">
        <v>145</v>
      </c>
      <c r="D4" s="80" t="s">
        <v>90</v>
      </c>
    </row>
    <row r="5" spans="1:4" ht="27.75" customHeight="1">
      <c r="A5" s="81" t="s">
        <v>228</v>
      </c>
      <c r="B5" s="82">
        <f>SUM(B6:B13)</f>
        <v>120</v>
      </c>
      <c r="C5" s="223" t="s">
        <v>543</v>
      </c>
      <c r="D5" s="83"/>
    </row>
    <row r="6" spans="1:4" ht="27.75" customHeight="1">
      <c r="A6" s="84" t="s">
        <v>408</v>
      </c>
      <c r="B6" s="85"/>
      <c r="C6" s="86" t="s">
        <v>409</v>
      </c>
      <c r="D6" s="87"/>
    </row>
    <row r="7" spans="1:4" ht="27.75" customHeight="1">
      <c r="A7" s="84" t="s">
        <v>410</v>
      </c>
      <c r="B7" s="85"/>
      <c r="C7" s="88" t="s">
        <v>411</v>
      </c>
      <c r="D7" s="87"/>
    </row>
    <row r="8" spans="1:4" ht="27.75" customHeight="1">
      <c r="A8" s="84" t="s">
        <v>412</v>
      </c>
      <c r="B8" s="85"/>
      <c r="C8" s="88" t="s">
        <v>413</v>
      </c>
      <c r="D8" s="87"/>
    </row>
    <row r="9" spans="1:4" ht="27.75" customHeight="1">
      <c r="A9" s="84" t="s">
        <v>414</v>
      </c>
      <c r="B9" s="85"/>
      <c r="C9" s="88" t="s">
        <v>415</v>
      </c>
      <c r="D9" s="87"/>
    </row>
    <row r="10" spans="1:4" ht="27.75" customHeight="1">
      <c r="A10" s="84" t="s">
        <v>416</v>
      </c>
      <c r="B10" s="85"/>
      <c r="C10" s="89"/>
      <c r="D10" s="90"/>
    </row>
    <row r="11" spans="1:4" ht="27.75" customHeight="1">
      <c r="A11" s="84" t="s">
        <v>417</v>
      </c>
      <c r="B11" s="85">
        <v>120</v>
      </c>
      <c r="C11" s="89"/>
      <c r="D11" s="90"/>
    </row>
    <row r="12" spans="1:4" ht="27.75" customHeight="1">
      <c r="A12" s="84" t="s">
        <v>418</v>
      </c>
      <c r="B12" s="85"/>
      <c r="C12" s="89"/>
      <c r="D12" s="90"/>
    </row>
    <row r="13" spans="1:4" ht="27.75" customHeight="1">
      <c r="A13" s="91" t="s">
        <v>419</v>
      </c>
      <c r="B13" s="92"/>
      <c r="C13" s="93"/>
      <c r="D13" s="94"/>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6" sqref="A16"/>
    </sheetView>
  </sheetViews>
  <sheetFormatPr defaultColWidth="9" defaultRowHeight="13.5"/>
  <cols>
    <col min="1" max="1" width="47.125" customWidth="1"/>
    <col min="2" max="2" width="42.875" customWidth="1"/>
    <col min="3" max="4" width="19.875" customWidth="1"/>
  </cols>
  <sheetData>
    <row r="1" spans="1:2">
      <c r="A1" t="s">
        <v>420</v>
      </c>
    </row>
    <row r="2" spans="1:2" ht="48" customHeight="1">
      <c r="A2" s="311" t="s">
        <v>589</v>
      </c>
      <c r="B2" s="312"/>
    </row>
    <row r="3" spans="1:2" ht="24" customHeight="1">
      <c r="A3" s="310" t="s">
        <v>542</v>
      </c>
      <c r="B3" s="310"/>
    </row>
    <row r="4" spans="1:2" ht="21.75" customHeight="1">
      <c r="B4" s="72" t="s">
        <v>24</v>
      </c>
    </row>
    <row r="5" spans="1:2" ht="28.5" customHeight="1">
      <c r="A5" s="224" t="s">
        <v>544</v>
      </c>
      <c r="B5" s="15" t="s">
        <v>90</v>
      </c>
    </row>
    <row r="6" spans="1:2" ht="21" customHeight="1">
      <c r="A6" s="73" t="s">
        <v>322</v>
      </c>
      <c r="B6" s="74"/>
    </row>
    <row r="7" spans="1:2" ht="21" customHeight="1">
      <c r="A7" s="75"/>
      <c r="B7" s="76"/>
    </row>
    <row r="8" spans="1:2" ht="21" customHeight="1">
      <c r="A8" s="75"/>
      <c r="B8" s="76"/>
    </row>
    <row r="9" spans="1:2" ht="21" customHeight="1">
      <c r="A9" s="75"/>
      <c r="B9" s="76"/>
    </row>
    <row r="10" spans="1:2" ht="27" customHeight="1">
      <c r="A10" s="318" t="s">
        <v>602</v>
      </c>
      <c r="B10" s="319"/>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17" sqref="A17:B17"/>
    </sheetView>
  </sheetViews>
  <sheetFormatPr defaultColWidth="9" defaultRowHeight="13.5"/>
  <cols>
    <col min="1" max="1" width="56.5" customWidth="1"/>
    <col min="2" max="2" width="31.125" customWidth="1"/>
  </cols>
  <sheetData>
    <row r="1" spans="1:2">
      <c r="A1" t="s">
        <v>421</v>
      </c>
    </row>
    <row r="2" spans="1:2" ht="63.75" customHeight="1">
      <c r="A2" s="311" t="s">
        <v>590</v>
      </c>
      <c r="B2" s="312"/>
    </row>
    <row r="3" spans="1:2" ht="23.25" customHeight="1">
      <c r="A3" s="310"/>
      <c r="B3" s="310"/>
    </row>
    <row r="4" spans="1:2" ht="23.25" customHeight="1">
      <c r="B4" s="64" t="s">
        <v>24</v>
      </c>
    </row>
    <row r="5" spans="1:2" ht="30" customHeight="1">
      <c r="A5" s="15" t="s">
        <v>25</v>
      </c>
      <c r="B5" s="15" t="s">
        <v>90</v>
      </c>
    </row>
    <row r="6" spans="1:2" ht="26.25" customHeight="1">
      <c r="A6" s="226" t="s">
        <v>545</v>
      </c>
      <c r="B6" s="65"/>
    </row>
    <row r="7" spans="1:2" ht="26.25" customHeight="1">
      <c r="A7" s="66" t="s">
        <v>422</v>
      </c>
      <c r="B7" s="67"/>
    </row>
    <row r="8" spans="1:2" ht="26.25" customHeight="1">
      <c r="A8" s="66" t="s">
        <v>423</v>
      </c>
      <c r="B8" s="68"/>
    </row>
    <row r="9" spans="1:2" ht="26.25" customHeight="1">
      <c r="A9" s="66" t="s">
        <v>424</v>
      </c>
      <c r="B9" s="68"/>
    </row>
    <row r="10" spans="1:2" ht="26.25" customHeight="1">
      <c r="A10" s="66" t="s">
        <v>425</v>
      </c>
      <c r="B10" s="68"/>
    </row>
    <row r="11" spans="1:2" ht="26.25" customHeight="1">
      <c r="A11" s="66" t="s">
        <v>426</v>
      </c>
      <c r="B11" s="68"/>
    </row>
    <row r="12" spans="1:2" ht="26.25" customHeight="1">
      <c r="A12" s="69" t="s">
        <v>427</v>
      </c>
      <c r="B12" s="68"/>
    </row>
    <row r="13" spans="1:2" ht="26.25" customHeight="1">
      <c r="A13" s="66" t="s">
        <v>428</v>
      </c>
      <c r="B13" s="68"/>
    </row>
    <row r="14" spans="1:2" ht="26.25" customHeight="1">
      <c r="A14" s="66" t="s">
        <v>429</v>
      </c>
      <c r="B14" s="68"/>
    </row>
    <row r="15" spans="1:2" ht="26.25" customHeight="1">
      <c r="A15" s="66" t="s">
        <v>430</v>
      </c>
      <c r="B15" s="68"/>
    </row>
    <row r="16" spans="1:2" ht="26.25" customHeight="1">
      <c r="A16" s="70" t="s">
        <v>431</v>
      </c>
      <c r="B16" s="71"/>
    </row>
    <row r="17" spans="1:9" ht="28.5" customHeight="1">
      <c r="A17" s="318" t="s">
        <v>602</v>
      </c>
      <c r="B17" s="319"/>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432</v>
      </c>
    </row>
    <row r="2" spans="1:16" ht="56.25" customHeight="1">
      <c r="A2" s="305" t="s">
        <v>591</v>
      </c>
      <c r="B2" s="306"/>
      <c r="C2" s="306"/>
      <c r="D2" s="306"/>
      <c r="E2" s="306"/>
      <c r="F2" s="306"/>
      <c r="G2" s="306"/>
      <c r="H2" s="306"/>
      <c r="I2" s="306"/>
      <c r="J2" s="306"/>
      <c r="K2" s="306"/>
      <c r="L2" s="306"/>
      <c r="M2" s="306"/>
      <c r="N2" s="306"/>
      <c r="O2" s="306"/>
      <c r="P2" s="306"/>
    </row>
    <row r="3" spans="1:16" ht="22.5" customHeight="1">
      <c r="O3" s="320" t="s">
        <v>24</v>
      </c>
      <c r="P3" s="320"/>
    </row>
    <row r="4" spans="1:16" ht="54">
      <c r="A4" s="42" t="s">
        <v>85</v>
      </c>
      <c r="B4" s="43" t="s">
        <v>86</v>
      </c>
      <c r="C4" s="43" t="s">
        <v>87</v>
      </c>
      <c r="D4" s="43" t="s">
        <v>88</v>
      </c>
      <c r="E4" s="43" t="s">
        <v>89</v>
      </c>
      <c r="F4" s="43" t="s">
        <v>90</v>
      </c>
      <c r="G4" s="43" t="s">
        <v>433</v>
      </c>
      <c r="H4" s="44" t="s">
        <v>434</v>
      </c>
      <c r="I4" s="42" t="s">
        <v>93</v>
      </c>
      <c r="J4" s="43" t="s">
        <v>86</v>
      </c>
      <c r="K4" s="43" t="s">
        <v>87</v>
      </c>
      <c r="L4" s="43" t="s">
        <v>88</v>
      </c>
      <c r="M4" s="43" t="s">
        <v>89</v>
      </c>
      <c r="N4" s="43" t="s">
        <v>90</v>
      </c>
      <c r="O4" s="43" t="s">
        <v>433</v>
      </c>
      <c r="P4" s="44" t="s">
        <v>434</v>
      </c>
    </row>
    <row r="5" spans="1:16" ht="28.5" customHeight="1">
      <c r="A5" s="45" t="s">
        <v>94</v>
      </c>
      <c r="B5" s="46"/>
      <c r="C5" s="46"/>
      <c r="D5" s="46"/>
      <c r="E5" s="46"/>
      <c r="F5" s="46"/>
      <c r="G5" s="47" t="s">
        <v>95</v>
      </c>
      <c r="H5" s="47" t="s">
        <v>95</v>
      </c>
      <c r="I5" s="55" t="s">
        <v>94</v>
      </c>
      <c r="J5" s="46"/>
      <c r="K5" s="46"/>
      <c r="L5" s="46"/>
      <c r="M5" s="46"/>
      <c r="N5" s="46"/>
      <c r="O5" s="47" t="s">
        <v>95</v>
      </c>
      <c r="P5" s="47" t="s">
        <v>95</v>
      </c>
    </row>
    <row r="6" spans="1:16" ht="28.5" customHeight="1">
      <c r="A6" s="48" t="s">
        <v>96</v>
      </c>
      <c r="B6" s="46"/>
      <c r="C6" s="46"/>
      <c r="D6" s="46"/>
      <c r="E6" s="46"/>
      <c r="F6" s="46"/>
      <c r="G6" s="49"/>
      <c r="H6" s="49"/>
      <c r="I6" s="56" t="s">
        <v>97</v>
      </c>
      <c r="J6" s="46"/>
      <c r="K6" s="46"/>
      <c r="L6" s="46"/>
      <c r="M6" s="46"/>
      <c r="N6" s="46"/>
      <c r="O6" s="47" t="s">
        <v>95</v>
      </c>
      <c r="P6" s="47" t="s">
        <v>95</v>
      </c>
    </row>
    <row r="7" spans="1:16" ht="28.5" customHeight="1">
      <c r="A7" s="50" t="s">
        <v>435</v>
      </c>
      <c r="B7" s="51"/>
      <c r="C7" s="51"/>
      <c r="D7" s="51"/>
      <c r="E7" s="51"/>
      <c r="F7" s="51"/>
      <c r="G7" s="47" t="s">
        <v>95</v>
      </c>
      <c r="H7" s="47" t="s">
        <v>95</v>
      </c>
      <c r="I7" s="57" t="s">
        <v>436</v>
      </c>
      <c r="J7" s="51"/>
      <c r="K7" s="51"/>
      <c r="L7" s="51"/>
      <c r="M7" s="51"/>
      <c r="N7" s="51"/>
      <c r="O7" s="47" t="s">
        <v>95</v>
      </c>
      <c r="P7" s="47" t="s">
        <v>95</v>
      </c>
    </row>
    <row r="8" spans="1:16" ht="28.5" customHeight="1">
      <c r="A8" s="50" t="s">
        <v>437</v>
      </c>
      <c r="B8" s="51"/>
      <c r="C8" s="51"/>
      <c r="D8" s="51"/>
      <c r="E8" s="51"/>
      <c r="F8" s="51"/>
      <c r="G8" s="47" t="s">
        <v>95</v>
      </c>
      <c r="H8" s="52"/>
      <c r="I8" s="57" t="s">
        <v>438</v>
      </c>
      <c r="J8" s="51"/>
      <c r="K8" s="51"/>
      <c r="L8" s="51"/>
      <c r="M8" s="51"/>
      <c r="N8" s="51"/>
      <c r="O8" s="47" t="s">
        <v>95</v>
      </c>
      <c r="P8" s="47" t="s">
        <v>95</v>
      </c>
    </row>
    <row r="9" spans="1:16" ht="28.5" customHeight="1">
      <c r="A9" s="48" t="s">
        <v>123</v>
      </c>
      <c r="B9" s="46"/>
      <c r="C9" s="46"/>
      <c r="D9" s="46"/>
      <c r="E9" s="46"/>
      <c r="F9" s="46"/>
      <c r="G9" s="47" t="s">
        <v>95</v>
      </c>
      <c r="H9" s="47" t="s">
        <v>95</v>
      </c>
      <c r="I9" s="48" t="s">
        <v>124</v>
      </c>
      <c r="J9" s="46"/>
      <c r="K9" s="46"/>
      <c r="L9" s="46"/>
      <c r="M9" s="46"/>
      <c r="N9" s="46"/>
      <c r="O9" s="47" t="s">
        <v>95</v>
      </c>
      <c r="P9" s="47" t="s">
        <v>95</v>
      </c>
    </row>
    <row r="10" spans="1:16" ht="18.75" customHeight="1">
      <c r="A10" s="53" t="s">
        <v>125</v>
      </c>
      <c r="B10" s="51"/>
      <c r="C10" s="51"/>
      <c r="D10" s="51"/>
      <c r="E10" s="51"/>
      <c r="F10" s="51"/>
      <c r="G10" s="51"/>
      <c r="H10" s="54"/>
      <c r="I10" s="58" t="s">
        <v>126</v>
      </c>
      <c r="J10" s="38"/>
      <c r="K10" s="38"/>
      <c r="L10" s="38"/>
      <c r="M10" s="38"/>
      <c r="N10" s="38"/>
      <c r="O10" s="51"/>
      <c r="P10" s="59"/>
    </row>
    <row r="11" spans="1:16" ht="18.75" customHeight="1">
      <c r="A11" s="53" t="s">
        <v>127</v>
      </c>
      <c r="B11" s="38"/>
      <c r="C11" s="38"/>
      <c r="D11" s="38"/>
      <c r="E11" s="38"/>
      <c r="F11" s="38"/>
      <c r="G11" s="38"/>
      <c r="H11" s="38"/>
      <c r="I11" s="60" t="s">
        <v>128</v>
      </c>
      <c r="J11" s="38"/>
      <c r="K11" s="38"/>
      <c r="L11" s="38"/>
      <c r="M11" s="38"/>
      <c r="N11" s="38"/>
      <c r="O11" s="61"/>
      <c r="P11" s="59"/>
    </row>
    <row r="12" spans="1:16" ht="18.75" customHeight="1">
      <c r="A12" s="53" t="s">
        <v>439</v>
      </c>
      <c r="B12" s="38"/>
      <c r="C12" s="38"/>
      <c r="D12" s="38"/>
      <c r="E12" s="38"/>
      <c r="F12" s="38"/>
      <c r="G12" s="38"/>
      <c r="H12" s="38"/>
      <c r="I12" s="62" t="s">
        <v>440</v>
      </c>
      <c r="J12" s="51"/>
      <c r="K12" s="51"/>
      <c r="L12" s="63"/>
      <c r="M12" s="51"/>
      <c r="N12" s="51"/>
      <c r="O12" s="38"/>
      <c r="P12" s="38"/>
    </row>
    <row r="13" spans="1:16" ht="18.75" customHeight="1">
      <c r="A13" s="53" t="s">
        <v>441</v>
      </c>
      <c r="B13" s="38"/>
      <c r="C13" s="38"/>
      <c r="D13" s="38"/>
      <c r="E13" s="38"/>
      <c r="F13" s="38"/>
      <c r="G13" s="38"/>
      <c r="H13" s="38"/>
      <c r="I13" s="62" t="s">
        <v>442</v>
      </c>
      <c r="J13" s="61"/>
      <c r="K13" s="61"/>
      <c r="L13" s="61"/>
      <c r="M13" s="61"/>
      <c r="N13" s="61"/>
      <c r="O13" s="38"/>
      <c r="P13" s="38"/>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315" t="s">
        <v>592</v>
      </c>
      <c r="B1" s="316"/>
      <c r="C1" s="316"/>
      <c r="D1" s="316"/>
    </row>
    <row r="2" spans="1:4" ht="68.25" customHeight="1">
      <c r="A2" s="321" t="s">
        <v>546</v>
      </c>
      <c r="B2" s="322"/>
      <c r="C2" s="322"/>
      <c r="D2" s="322"/>
    </row>
    <row r="3" spans="1:4" ht="68.25" customHeight="1">
      <c r="A3" s="322"/>
      <c r="B3" s="322"/>
      <c r="C3" s="322"/>
      <c r="D3" s="322"/>
    </row>
    <row r="4" spans="1:4" ht="68.25" customHeight="1">
      <c r="A4" s="322"/>
      <c r="B4" s="322"/>
      <c r="C4" s="322"/>
      <c r="D4" s="322"/>
    </row>
    <row r="5" spans="1:4" ht="68.25" customHeight="1">
      <c r="A5" s="322"/>
      <c r="B5" s="322"/>
      <c r="C5" s="322"/>
      <c r="D5" s="322"/>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0" workbookViewId="0">
      <selection activeCell="F21" sqref="F21"/>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443</v>
      </c>
    </row>
    <row r="2" spans="1:10" ht="23.25" customHeight="1">
      <c r="A2" s="305" t="s">
        <v>593</v>
      </c>
      <c r="B2" s="306"/>
      <c r="C2" s="306"/>
      <c r="D2" s="306"/>
      <c r="E2" s="306"/>
      <c r="F2" s="306"/>
      <c r="G2" s="306"/>
      <c r="H2" s="306"/>
      <c r="I2" s="306"/>
      <c r="J2" s="306"/>
    </row>
    <row r="3" spans="1:10" ht="15.75" customHeight="1">
      <c r="I3" s="320" t="s">
        <v>24</v>
      </c>
      <c r="J3" s="320"/>
    </row>
    <row r="4" spans="1:10" ht="39" customHeight="1">
      <c r="A4" s="227" t="s">
        <v>226</v>
      </c>
      <c r="B4" s="227" t="s">
        <v>86</v>
      </c>
      <c r="C4" s="228" t="s">
        <v>90</v>
      </c>
      <c r="D4" s="229" t="s">
        <v>444</v>
      </c>
      <c r="E4" s="229" t="s">
        <v>445</v>
      </c>
      <c r="F4" s="227" t="s">
        <v>145</v>
      </c>
      <c r="G4" s="227" t="s">
        <v>86</v>
      </c>
      <c r="H4" s="228" t="s">
        <v>90</v>
      </c>
      <c r="I4" s="229" t="s">
        <v>444</v>
      </c>
      <c r="J4" s="229" t="s">
        <v>445</v>
      </c>
    </row>
    <row r="5" spans="1:10" ht="17.25" customHeight="1">
      <c r="A5" s="230" t="s">
        <v>446</v>
      </c>
      <c r="B5" s="231"/>
      <c r="C5" s="231"/>
      <c r="D5" s="231"/>
      <c r="E5" s="231"/>
      <c r="F5" s="230" t="s">
        <v>447</v>
      </c>
      <c r="G5" s="231"/>
      <c r="H5" s="231"/>
      <c r="I5" s="231"/>
      <c r="J5" s="231"/>
    </row>
    <row r="6" spans="1:10" ht="17.25" customHeight="1">
      <c r="A6" s="232" t="s">
        <v>448</v>
      </c>
      <c r="B6" s="231"/>
      <c r="C6" s="231"/>
      <c r="D6" s="231"/>
      <c r="E6" s="231"/>
      <c r="F6" s="232" t="s">
        <v>449</v>
      </c>
      <c r="G6" s="231"/>
      <c r="H6" s="231"/>
      <c r="I6" s="231"/>
      <c r="J6" s="231"/>
    </row>
    <row r="7" spans="1:10" ht="17.25" customHeight="1">
      <c r="A7" s="233" t="s">
        <v>450</v>
      </c>
      <c r="B7" s="231"/>
      <c r="C7" s="231"/>
      <c r="D7" s="231"/>
      <c r="E7" s="231"/>
      <c r="F7" s="230" t="s">
        <v>451</v>
      </c>
      <c r="G7" s="231"/>
      <c r="H7" s="231"/>
      <c r="I7" s="231"/>
      <c r="J7" s="231"/>
    </row>
    <row r="8" spans="1:10" ht="17.25" customHeight="1">
      <c r="A8" s="234" t="s">
        <v>452</v>
      </c>
      <c r="B8" s="231"/>
      <c r="C8" s="231"/>
      <c r="D8" s="231"/>
      <c r="E8" s="231"/>
      <c r="F8" s="232" t="s">
        <v>449</v>
      </c>
      <c r="G8" s="231"/>
      <c r="H8" s="231"/>
      <c r="I8" s="231"/>
      <c r="J8" s="231"/>
    </row>
    <row r="9" spans="1:10" ht="17.25" customHeight="1">
      <c r="A9" s="230" t="s">
        <v>453</v>
      </c>
      <c r="B9" s="231"/>
      <c r="C9" s="231"/>
      <c r="D9" s="231"/>
      <c r="E9" s="231"/>
      <c r="F9" s="230" t="s">
        <v>454</v>
      </c>
      <c r="G9" s="231"/>
      <c r="H9" s="231"/>
      <c r="I9" s="231"/>
      <c r="J9" s="231"/>
    </row>
    <row r="10" spans="1:10" ht="17.25" customHeight="1">
      <c r="A10" s="232" t="s">
        <v>448</v>
      </c>
      <c r="B10" s="231"/>
      <c r="C10" s="231"/>
      <c r="D10" s="231"/>
      <c r="E10" s="231"/>
      <c r="F10" s="232" t="s">
        <v>449</v>
      </c>
      <c r="G10" s="231"/>
      <c r="H10" s="231"/>
      <c r="I10" s="231"/>
      <c r="J10" s="231"/>
    </row>
    <row r="11" spans="1:10" ht="17.25" customHeight="1">
      <c r="A11" s="233" t="s">
        <v>450</v>
      </c>
      <c r="B11" s="231"/>
      <c r="C11" s="231"/>
      <c r="D11" s="231"/>
      <c r="E11" s="231"/>
      <c r="F11" s="230" t="s">
        <v>455</v>
      </c>
      <c r="G11" s="231"/>
      <c r="H11" s="231"/>
      <c r="I11" s="231"/>
      <c r="J11" s="231"/>
    </row>
    <row r="12" spans="1:10" ht="17.25" customHeight="1">
      <c r="A12" s="234" t="s">
        <v>452</v>
      </c>
      <c r="B12" s="231"/>
      <c r="C12" s="231"/>
      <c r="D12" s="231"/>
      <c r="E12" s="231"/>
      <c r="F12" s="232" t="s">
        <v>456</v>
      </c>
      <c r="G12" s="231"/>
      <c r="H12" s="231"/>
      <c r="I12" s="231"/>
      <c r="J12" s="231"/>
    </row>
    <row r="13" spans="1:10" ht="17.25" customHeight="1">
      <c r="A13" s="230" t="s">
        <v>457</v>
      </c>
      <c r="B13" s="231"/>
      <c r="C13" s="231"/>
      <c r="D13" s="231"/>
      <c r="E13" s="231"/>
      <c r="F13" s="230" t="s">
        <v>458</v>
      </c>
      <c r="G13" s="231"/>
      <c r="H13" s="231"/>
      <c r="I13" s="231"/>
      <c r="J13" s="231"/>
    </row>
    <row r="14" spans="1:10" ht="17.25" customHeight="1">
      <c r="A14" s="232" t="s">
        <v>448</v>
      </c>
      <c r="B14" s="231"/>
      <c r="C14" s="231"/>
      <c r="D14" s="231"/>
      <c r="E14" s="231"/>
      <c r="F14" s="232" t="s">
        <v>456</v>
      </c>
      <c r="G14" s="231"/>
      <c r="H14" s="231"/>
      <c r="I14" s="231"/>
      <c r="J14" s="231"/>
    </row>
    <row r="15" spans="1:10" ht="17.25" customHeight="1">
      <c r="A15" s="233" t="s">
        <v>450</v>
      </c>
      <c r="B15" s="231"/>
      <c r="C15" s="231"/>
      <c r="D15" s="231"/>
      <c r="E15" s="231"/>
      <c r="F15" s="230" t="s">
        <v>459</v>
      </c>
      <c r="G15" s="231"/>
      <c r="H15" s="231"/>
      <c r="I15" s="231"/>
      <c r="J15" s="231"/>
    </row>
    <row r="16" spans="1:10" ht="17.25" customHeight="1">
      <c r="A16" s="234" t="s">
        <v>452</v>
      </c>
      <c r="B16" s="231"/>
      <c r="C16" s="231"/>
      <c r="D16" s="231"/>
      <c r="E16" s="231"/>
      <c r="F16" s="232" t="s">
        <v>460</v>
      </c>
      <c r="G16" s="231"/>
      <c r="H16" s="231"/>
      <c r="I16" s="231"/>
      <c r="J16" s="231"/>
    </row>
    <row r="17" spans="1:10" ht="17.25" customHeight="1">
      <c r="A17" s="230" t="s">
        <v>461</v>
      </c>
      <c r="B17" s="231"/>
      <c r="C17" s="231"/>
      <c r="D17" s="231"/>
      <c r="E17" s="231"/>
      <c r="F17" s="230" t="s">
        <v>462</v>
      </c>
      <c r="G17" s="231"/>
      <c r="H17" s="231"/>
      <c r="I17" s="231"/>
      <c r="J17" s="231"/>
    </row>
    <row r="18" spans="1:10" ht="17.25" customHeight="1">
      <c r="A18" s="232" t="s">
        <v>448</v>
      </c>
      <c r="B18" s="231"/>
      <c r="C18" s="231"/>
      <c r="D18" s="231"/>
      <c r="E18" s="231"/>
      <c r="F18" s="232" t="s">
        <v>463</v>
      </c>
      <c r="G18" s="231"/>
      <c r="H18" s="231"/>
      <c r="I18" s="231"/>
      <c r="J18" s="231"/>
    </row>
    <row r="19" spans="1:10" ht="17.25" customHeight="1">
      <c r="A19" s="233" t="s">
        <v>450</v>
      </c>
      <c r="B19" s="231"/>
      <c r="C19" s="231"/>
      <c r="D19" s="231"/>
      <c r="E19" s="231"/>
      <c r="F19" s="231"/>
      <c r="G19" s="231"/>
      <c r="H19" s="231"/>
      <c r="I19" s="231"/>
      <c r="J19" s="231"/>
    </row>
    <row r="20" spans="1:10" ht="17.25" customHeight="1">
      <c r="A20" s="230" t="s">
        <v>464</v>
      </c>
      <c r="B20" s="231"/>
      <c r="C20" s="231"/>
      <c r="D20" s="231"/>
      <c r="E20" s="231"/>
      <c r="F20" s="231"/>
      <c r="G20" s="231"/>
      <c r="H20" s="231"/>
      <c r="I20" s="231"/>
      <c r="J20" s="231"/>
    </row>
    <row r="21" spans="1:10" ht="17.25" customHeight="1">
      <c r="A21" s="232" t="s">
        <v>448</v>
      </c>
      <c r="B21" s="231"/>
      <c r="C21" s="231"/>
      <c r="D21" s="231"/>
      <c r="E21" s="231"/>
      <c r="F21" s="231"/>
      <c r="G21" s="231"/>
      <c r="H21" s="231"/>
      <c r="I21" s="231"/>
      <c r="J21" s="231"/>
    </row>
    <row r="22" spans="1:10" ht="17.25" customHeight="1">
      <c r="A22" s="233" t="s">
        <v>450</v>
      </c>
      <c r="B22" s="231"/>
      <c r="C22" s="231"/>
      <c r="D22" s="231"/>
      <c r="E22" s="231"/>
      <c r="F22" s="231"/>
      <c r="G22" s="231"/>
      <c r="H22" s="231"/>
      <c r="I22" s="231"/>
      <c r="J22" s="231"/>
    </row>
    <row r="23" spans="1:10" ht="17.25" customHeight="1">
      <c r="A23" s="234" t="s">
        <v>452</v>
      </c>
      <c r="B23" s="231"/>
      <c r="C23" s="231"/>
      <c r="D23" s="231"/>
      <c r="E23" s="231"/>
      <c r="F23" s="231"/>
      <c r="G23" s="231"/>
      <c r="H23" s="231"/>
      <c r="I23" s="231"/>
      <c r="J23" s="231"/>
    </row>
    <row r="24" spans="1:10" ht="17.25" customHeight="1">
      <c r="A24" s="230" t="s">
        <v>465</v>
      </c>
      <c r="B24" s="231"/>
      <c r="C24" s="231"/>
      <c r="D24" s="231"/>
      <c r="E24" s="231"/>
      <c r="F24" s="231"/>
      <c r="G24" s="231"/>
      <c r="H24" s="231"/>
      <c r="I24" s="231"/>
      <c r="J24" s="231"/>
    </row>
    <row r="25" spans="1:10" ht="17.25" customHeight="1">
      <c r="A25" s="232" t="s">
        <v>448</v>
      </c>
      <c r="B25" s="231"/>
      <c r="C25" s="231"/>
      <c r="D25" s="231"/>
      <c r="E25" s="231"/>
      <c r="F25" s="231"/>
      <c r="G25" s="231"/>
      <c r="H25" s="231"/>
      <c r="I25" s="231"/>
      <c r="J25" s="231"/>
    </row>
    <row r="26" spans="1:10" ht="17.25" customHeight="1">
      <c r="A26" s="235" t="s">
        <v>466</v>
      </c>
      <c r="B26" s="231"/>
      <c r="C26" s="231"/>
      <c r="D26" s="231"/>
      <c r="E26" s="231"/>
      <c r="F26" s="231"/>
      <c r="G26" s="231"/>
      <c r="H26" s="231"/>
      <c r="I26" s="231"/>
      <c r="J26" s="231"/>
    </row>
    <row r="27" spans="1:10" ht="17.25" customHeight="1">
      <c r="A27" s="235" t="s">
        <v>467</v>
      </c>
      <c r="B27" s="231"/>
      <c r="C27" s="231"/>
      <c r="D27" s="231"/>
      <c r="E27" s="231"/>
      <c r="F27" s="231"/>
      <c r="G27" s="231"/>
      <c r="H27" s="231"/>
      <c r="I27" s="231"/>
      <c r="J27" s="231"/>
    </row>
    <row r="28" spans="1:10" ht="17.25" customHeight="1">
      <c r="A28" s="235" t="s">
        <v>468</v>
      </c>
      <c r="B28" s="231"/>
      <c r="C28" s="231"/>
      <c r="D28" s="231"/>
      <c r="E28" s="231"/>
      <c r="F28" s="231"/>
      <c r="G28" s="231"/>
      <c r="H28" s="231"/>
      <c r="I28" s="231"/>
      <c r="J28" s="231"/>
    </row>
    <row r="29" spans="1:10" ht="17.25" customHeight="1">
      <c r="A29" s="236" t="s">
        <v>469</v>
      </c>
      <c r="B29" s="231"/>
      <c r="C29" s="231"/>
      <c r="D29" s="231"/>
      <c r="E29" s="231"/>
      <c r="F29" s="231"/>
      <c r="G29" s="231"/>
      <c r="H29" s="231"/>
      <c r="I29" s="231"/>
      <c r="J29" s="231"/>
    </row>
    <row r="30" spans="1:10" ht="17.25" customHeight="1">
      <c r="A30" s="236" t="s">
        <v>466</v>
      </c>
      <c r="B30" s="231"/>
      <c r="C30" s="231"/>
      <c r="D30" s="231"/>
      <c r="E30" s="231"/>
      <c r="F30" s="231"/>
      <c r="G30" s="231"/>
      <c r="H30" s="231"/>
      <c r="I30" s="231"/>
      <c r="J30" s="231"/>
    </row>
    <row r="31" spans="1:10" ht="17.25" customHeight="1">
      <c r="A31" s="236" t="s">
        <v>470</v>
      </c>
      <c r="B31" s="231"/>
      <c r="C31" s="231"/>
      <c r="D31" s="231"/>
      <c r="E31" s="231"/>
      <c r="F31" s="231"/>
      <c r="G31" s="231"/>
      <c r="H31" s="231"/>
      <c r="I31" s="231"/>
      <c r="J31" s="231"/>
    </row>
    <row r="32" spans="1:10" s="39" customFormat="1" ht="17.25" customHeight="1">
      <c r="A32" s="237" t="s">
        <v>471</v>
      </c>
      <c r="B32" s="238"/>
      <c r="C32" s="238"/>
      <c r="D32" s="238"/>
      <c r="E32" s="238"/>
      <c r="F32" s="239" t="s">
        <v>472</v>
      </c>
      <c r="G32" s="238"/>
      <c r="H32" s="238"/>
      <c r="I32" s="238"/>
      <c r="J32" s="238"/>
    </row>
    <row r="33" spans="1:10" ht="17.25" customHeight="1">
      <c r="A33" s="236" t="s">
        <v>469</v>
      </c>
      <c r="B33" s="231"/>
      <c r="C33" s="231"/>
      <c r="D33" s="231"/>
      <c r="E33" s="231"/>
      <c r="F33" s="232" t="s">
        <v>473</v>
      </c>
      <c r="G33" s="231"/>
      <c r="H33" s="231"/>
      <c r="I33" s="231"/>
      <c r="J33" s="231"/>
    </row>
    <row r="34" spans="1:10" ht="17.25" customHeight="1">
      <c r="A34" s="236" t="s">
        <v>466</v>
      </c>
      <c r="B34" s="231"/>
      <c r="C34" s="231"/>
      <c r="D34" s="231"/>
      <c r="E34" s="231"/>
      <c r="F34" s="231"/>
      <c r="G34" s="231"/>
      <c r="H34" s="231"/>
      <c r="I34" s="231"/>
      <c r="J34" s="231"/>
    </row>
    <row r="35" spans="1:10" ht="17.25" customHeight="1">
      <c r="A35" s="236" t="s">
        <v>470</v>
      </c>
      <c r="B35" s="231"/>
      <c r="C35" s="231"/>
      <c r="D35" s="231"/>
      <c r="E35" s="231"/>
      <c r="F35" s="231"/>
      <c r="G35" s="231"/>
      <c r="H35" s="231"/>
      <c r="I35" s="231"/>
      <c r="J35" s="231"/>
    </row>
    <row r="36" spans="1:10" ht="17.25" customHeight="1">
      <c r="A36" s="219" t="s">
        <v>601</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H9" sqref="H9"/>
    </sheetView>
  </sheetViews>
  <sheetFormatPr defaultColWidth="9" defaultRowHeight="13.5"/>
  <cols>
    <col min="1" max="1" width="11.75" customWidth="1"/>
    <col min="2" max="7" width="15.75" customWidth="1"/>
  </cols>
  <sheetData>
    <row r="1" spans="1:7">
      <c r="A1" t="s">
        <v>474</v>
      </c>
    </row>
    <row r="2" spans="1:7" ht="25.5">
      <c r="A2" s="305" t="s">
        <v>594</v>
      </c>
      <c r="B2" s="305"/>
      <c r="C2" s="305"/>
      <c r="D2" s="305"/>
      <c r="E2" s="305"/>
      <c r="F2" s="305"/>
      <c r="G2" s="305"/>
    </row>
    <row r="4" spans="1:7">
      <c r="G4" s="37" t="s">
        <v>475</v>
      </c>
    </row>
    <row r="5" spans="1:7" ht="25.5" customHeight="1">
      <c r="A5" s="323" t="s">
        <v>476</v>
      </c>
      <c r="B5" s="323" t="s">
        <v>477</v>
      </c>
      <c r="C5" s="323"/>
      <c r="D5" s="323"/>
      <c r="E5" s="323" t="s">
        <v>478</v>
      </c>
      <c r="F5" s="323"/>
      <c r="G5" s="323"/>
    </row>
    <row r="6" spans="1:7" ht="25.5" customHeight="1">
      <c r="A6" s="323"/>
      <c r="B6" s="15" t="s">
        <v>322</v>
      </c>
      <c r="C6" s="15" t="s">
        <v>479</v>
      </c>
      <c r="D6" s="15" t="s">
        <v>480</v>
      </c>
      <c r="E6" s="15" t="s">
        <v>322</v>
      </c>
      <c r="F6" s="15" t="s">
        <v>479</v>
      </c>
      <c r="G6" s="15" t="s">
        <v>480</v>
      </c>
    </row>
    <row r="7" spans="1:7" ht="27" customHeight="1">
      <c r="A7" s="16" t="s">
        <v>481</v>
      </c>
      <c r="B7" s="38"/>
      <c r="C7" s="38"/>
      <c r="D7" s="38"/>
      <c r="E7" s="38"/>
      <c r="F7" s="38"/>
      <c r="G7" s="38"/>
    </row>
    <row r="8" spans="1:7" ht="32.25" customHeight="1">
      <c r="A8" s="219" t="s">
        <v>611</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6" workbookViewId="0">
      <selection activeCell="A32" sqref="A32"/>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482</v>
      </c>
    </row>
    <row r="2" spans="1:7" ht="36" customHeight="1">
      <c r="A2" s="305" t="s">
        <v>595</v>
      </c>
      <c r="B2" s="306"/>
      <c r="C2" s="306"/>
      <c r="D2" s="306"/>
      <c r="E2" s="306"/>
      <c r="F2" s="306"/>
      <c r="G2" s="306"/>
    </row>
    <row r="3" spans="1:7" ht="24" customHeight="1">
      <c r="G3" s="18" t="s">
        <v>24</v>
      </c>
    </row>
    <row r="4" spans="1:7" ht="36" customHeight="1">
      <c r="A4" s="23" t="s">
        <v>483</v>
      </c>
      <c r="B4" s="23" t="s">
        <v>484</v>
      </c>
      <c r="C4" s="23" t="s">
        <v>485</v>
      </c>
      <c r="D4" s="23" t="s">
        <v>486</v>
      </c>
      <c r="E4" s="23" t="s">
        <v>487</v>
      </c>
      <c r="F4" s="23" t="s">
        <v>488</v>
      </c>
      <c r="G4" s="23" t="s">
        <v>489</v>
      </c>
    </row>
    <row r="5" spans="1:7" ht="24" customHeight="1">
      <c r="A5" s="24"/>
      <c r="B5" s="25" t="s">
        <v>322</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19" t="s">
        <v>612</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6" workbookViewId="0">
      <selection activeCell="D20" sqref="D20"/>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490</v>
      </c>
    </row>
    <row r="2" spans="1:8" ht="27.75" customHeight="1">
      <c r="A2" s="305" t="s">
        <v>596</v>
      </c>
      <c r="B2" s="306"/>
      <c r="C2" s="306"/>
      <c r="D2" s="306"/>
      <c r="E2" s="306"/>
      <c r="F2" s="306"/>
      <c r="G2" s="306"/>
      <c r="H2" s="306"/>
    </row>
    <row r="3" spans="1:8" ht="19.5" customHeight="1">
      <c r="G3" s="324" t="s">
        <v>24</v>
      </c>
      <c r="H3" s="324"/>
    </row>
    <row r="4" spans="1:8" ht="31.5" customHeight="1">
      <c r="A4" s="15" t="s">
        <v>483</v>
      </c>
      <c r="B4" s="15" t="s">
        <v>484</v>
      </c>
      <c r="C4" s="15" t="s">
        <v>486</v>
      </c>
      <c r="D4" s="15" t="s">
        <v>487</v>
      </c>
      <c r="E4" s="15" t="s">
        <v>488</v>
      </c>
      <c r="F4" s="23" t="s">
        <v>489</v>
      </c>
      <c r="G4" s="23" t="s">
        <v>491</v>
      </c>
      <c r="H4" s="23" t="s">
        <v>492</v>
      </c>
    </row>
    <row r="5" spans="1:8" ht="27.75" customHeight="1">
      <c r="A5" s="24"/>
      <c r="B5" s="25" t="s">
        <v>322</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19" t="s">
        <v>613</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13" workbookViewId="0">
      <selection activeCell="F22" sqref="F22"/>
    </sheetView>
  </sheetViews>
  <sheetFormatPr defaultColWidth="9" defaultRowHeight="13.5"/>
  <cols>
    <col min="1" max="1" width="56.875" customWidth="1"/>
    <col min="2" max="2" width="26.625" customWidth="1"/>
  </cols>
  <sheetData>
    <row r="1" spans="1:2">
      <c r="A1" t="s">
        <v>493</v>
      </c>
    </row>
    <row r="2" spans="1:2" ht="48" customHeight="1">
      <c r="A2" s="311" t="s">
        <v>597</v>
      </c>
      <c r="B2" s="312"/>
    </row>
    <row r="3" spans="1:2">
      <c r="B3" s="18" t="s">
        <v>475</v>
      </c>
    </row>
    <row r="4" spans="1:2" ht="25.5" customHeight="1">
      <c r="A4" s="15" t="s">
        <v>25</v>
      </c>
      <c r="B4" s="15" t="s">
        <v>494</v>
      </c>
    </row>
    <row r="5" spans="1:2" ht="27" customHeight="1">
      <c r="A5" s="19" t="s">
        <v>495</v>
      </c>
      <c r="B5" s="20"/>
    </row>
    <row r="6" spans="1:2" ht="27" customHeight="1">
      <c r="A6" s="21" t="s">
        <v>496</v>
      </c>
      <c r="B6" s="20"/>
    </row>
    <row r="7" spans="1:2" ht="27" customHeight="1">
      <c r="A7" s="21" t="s">
        <v>497</v>
      </c>
      <c r="B7" s="20"/>
    </row>
    <row r="8" spans="1:2" ht="27" customHeight="1">
      <c r="A8" s="19" t="s">
        <v>498</v>
      </c>
      <c r="B8" s="20"/>
    </row>
    <row r="9" spans="1:2" ht="27" customHeight="1">
      <c r="A9" s="21" t="s">
        <v>499</v>
      </c>
      <c r="B9" s="20"/>
    </row>
    <row r="10" spans="1:2" ht="27" customHeight="1">
      <c r="A10" s="21" t="s">
        <v>497</v>
      </c>
      <c r="B10" s="20"/>
    </row>
    <row r="11" spans="1:2" ht="27" customHeight="1">
      <c r="A11" s="19" t="s">
        <v>500</v>
      </c>
      <c r="B11" s="20"/>
    </row>
    <row r="12" spans="1:2" ht="27" customHeight="1">
      <c r="A12" s="21" t="s">
        <v>501</v>
      </c>
      <c r="B12" s="20"/>
    </row>
    <row r="13" spans="1:2" ht="27" customHeight="1">
      <c r="A13" s="22" t="s">
        <v>502</v>
      </c>
      <c r="B13" s="20"/>
    </row>
    <row r="14" spans="1:2" ht="27" customHeight="1">
      <c r="A14" s="21" t="s">
        <v>503</v>
      </c>
      <c r="B14" s="20"/>
    </row>
    <row r="15" spans="1:2" ht="27" customHeight="1">
      <c r="A15" s="21" t="s">
        <v>504</v>
      </c>
      <c r="B15" s="20"/>
    </row>
    <row r="16" spans="1:2" ht="27" customHeight="1">
      <c r="A16" s="21" t="s">
        <v>505</v>
      </c>
      <c r="B16" s="20"/>
    </row>
    <row r="17" spans="1:2" ht="27" customHeight="1">
      <c r="A17" s="19" t="s">
        <v>506</v>
      </c>
      <c r="B17" s="20"/>
    </row>
    <row r="18" spans="1:2" ht="27" customHeight="1">
      <c r="A18" s="21" t="s">
        <v>507</v>
      </c>
      <c r="B18" s="20"/>
    </row>
    <row r="19" spans="1:2" ht="27" customHeight="1">
      <c r="A19" s="21" t="s">
        <v>508</v>
      </c>
      <c r="B19" s="20"/>
    </row>
    <row r="20" spans="1:2" ht="27" customHeight="1">
      <c r="A20" s="19" t="s">
        <v>509</v>
      </c>
      <c r="B20" s="20"/>
    </row>
    <row r="21" spans="1:2" ht="27" customHeight="1">
      <c r="A21" s="21" t="s">
        <v>510</v>
      </c>
      <c r="B21" s="20"/>
    </row>
    <row r="22" spans="1:2" ht="27" customHeight="1">
      <c r="A22" s="21" t="s">
        <v>511</v>
      </c>
      <c r="B22" s="20"/>
    </row>
    <row r="23" spans="1:2" ht="27" customHeight="1">
      <c r="A23" s="19" t="s">
        <v>512</v>
      </c>
      <c r="B23" s="20"/>
    </row>
    <row r="24" spans="1:2" ht="27" customHeight="1">
      <c r="A24" s="21" t="s">
        <v>499</v>
      </c>
      <c r="B24" s="20"/>
    </row>
    <row r="25" spans="1:2" ht="27" customHeight="1">
      <c r="A25" s="21" t="s">
        <v>497</v>
      </c>
      <c r="B25" s="20"/>
    </row>
    <row r="26" spans="1:2" ht="27" customHeight="1">
      <c r="A26" s="19" t="s">
        <v>513</v>
      </c>
      <c r="B26" s="20"/>
    </row>
    <row r="27" spans="1:2" ht="27" customHeight="1">
      <c r="A27" s="21" t="s">
        <v>499</v>
      </c>
      <c r="B27" s="20"/>
    </row>
    <row r="28" spans="1:2" ht="27" customHeight="1">
      <c r="A28" s="21" t="s">
        <v>514</v>
      </c>
      <c r="B28" s="20"/>
    </row>
    <row r="29" spans="1:2" ht="18.75" customHeight="1">
      <c r="A29" s="252" t="s">
        <v>612</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4" sqref="D14"/>
    </sheetView>
  </sheetViews>
  <sheetFormatPr defaultColWidth="9" defaultRowHeight="13.5"/>
  <cols>
    <col min="1" max="1" width="11" customWidth="1"/>
    <col min="2" max="2" width="19.75" customWidth="1"/>
    <col min="3" max="3" width="17.875" customWidth="1"/>
    <col min="4" max="6" width="12" customWidth="1"/>
  </cols>
  <sheetData>
    <row r="1" spans="1:6">
      <c r="A1" t="s">
        <v>515</v>
      </c>
    </row>
    <row r="2" spans="1:6" ht="33" customHeight="1">
      <c r="A2" s="305" t="s">
        <v>598</v>
      </c>
      <c r="B2" s="306"/>
      <c r="C2" s="306"/>
      <c r="D2" s="306"/>
      <c r="E2" s="306"/>
      <c r="F2" s="306"/>
    </row>
    <row r="4" spans="1:6" ht="22.5" customHeight="1">
      <c r="A4" s="323" t="s">
        <v>516</v>
      </c>
      <c r="B4" s="323" t="s">
        <v>517</v>
      </c>
      <c r="C4" s="323" t="s">
        <v>518</v>
      </c>
      <c r="D4" s="323" t="s">
        <v>519</v>
      </c>
      <c r="E4" s="323"/>
      <c r="F4" s="323"/>
    </row>
    <row r="5" spans="1:6" ht="22.5" customHeight="1">
      <c r="A5" s="323"/>
      <c r="B5" s="323"/>
      <c r="C5" s="323"/>
      <c r="D5" s="15" t="s">
        <v>520</v>
      </c>
      <c r="E5" s="15" t="s">
        <v>521</v>
      </c>
      <c r="F5" s="15" t="s">
        <v>522</v>
      </c>
    </row>
    <row r="6" spans="1:6" ht="31.5" customHeight="1">
      <c r="A6" s="251" t="s">
        <v>600</v>
      </c>
      <c r="B6" s="17"/>
      <c r="C6" s="17"/>
      <c r="D6" s="16"/>
      <c r="E6" s="16"/>
      <c r="F6" s="16"/>
    </row>
    <row r="7" spans="1:6" ht="24.75" customHeight="1">
      <c r="A7" s="219" t="s">
        <v>612</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workbookViewId="0">
      <selection activeCell="I17" sqref="I17"/>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523</v>
      </c>
    </row>
    <row r="2" spans="1:4" ht="24.75" customHeight="1">
      <c r="A2" s="305" t="s">
        <v>599</v>
      </c>
      <c r="B2" s="306"/>
      <c r="C2" s="306"/>
      <c r="D2" s="306"/>
    </row>
    <row r="3" spans="1:4" ht="18.75" customHeight="1">
      <c r="A3" s="3"/>
      <c r="B3" s="3"/>
      <c r="D3" s="3" t="s">
        <v>24</v>
      </c>
    </row>
    <row r="4" spans="1:4" s="1" customFormat="1" ht="42" customHeight="1">
      <c r="A4" s="4" t="s">
        <v>484</v>
      </c>
      <c r="B4" s="4" t="s">
        <v>86</v>
      </c>
      <c r="C4" s="4" t="s">
        <v>90</v>
      </c>
      <c r="D4" s="4" t="s">
        <v>524</v>
      </c>
    </row>
    <row r="5" spans="1:4" ht="23.25" customHeight="1">
      <c r="A5" s="5" t="s">
        <v>97</v>
      </c>
      <c r="B5" s="6"/>
      <c r="C5" s="6"/>
      <c r="D5" s="7"/>
    </row>
    <row r="6" spans="1:4" ht="16.5" customHeight="1">
      <c r="A6" s="8" t="s">
        <v>158</v>
      </c>
      <c r="B6" s="9"/>
      <c r="C6" s="9"/>
      <c r="D6" s="10"/>
    </row>
    <row r="7" spans="1:4" ht="16.5" customHeight="1">
      <c r="A7" s="11" t="s">
        <v>525</v>
      </c>
      <c r="B7" s="9"/>
      <c r="C7" s="9"/>
      <c r="D7" s="10"/>
    </row>
    <row r="8" spans="1:4" ht="16.5" customHeight="1">
      <c r="A8" s="241" t="s">
        <v>548</v>
      </c>
      <c r="B8" s="9"/>
      <c r="C8" s="9"/>
      <c r="D8" s="10"/>
    </row>
    <row r="9" spans="1:4" ht="16.5" customHeight="1">
      <c r="A9" s="13" t="s">
        <v>159</v>
      </c>
      <c r="B9" s="9"/>
      <c r="C9" s="9"/>
      <c r="D9" s="10"/>
    </row>
    <row r="10" spans="1:4" ht="16.5" customHeight="1">
      <c r="A10" s="14" t="s">
        <v>526</v>
      </c>
      <c r="B10" s="9"/>
      <c r="C10" s="9"/>
      <c r="D10" s="10"/>
    </row>
    <row r="11" spans="1:4" ht="16.5" customHeight="1">
      <c r="A11" s="240" t="s">
        <v>547</v>
      </c>
      <c r="B11" s="9"/>
      <c r="C11" s="9"/>
      <c r="D11" s="10"/>
    </row>
    <row r="12" spans="1:4" ht="16.5" customHeight="1">
      <c r="A12" s="13" t="s">
        <v>162</v>
      </c>
      <c r="B12" s="9"/>
      <c r="C12" s="9"/>
      <c r="D12" s="10"/>
    </row>
    <row r="13" spans="1:4" ht="16.5" customHeight="1">
      <c r="A13" s="14" t="s">
        <v>527</v>
      </c>
      <c r="B13" s="9"/>
      <c r="C13" s="9"/>
      <c r="D13" s="10"/>
    </row>
    <row r="14" spans="1:4" ht="16.5" customHeight="1">
      <c r="A14" s="240" t="s">
        <v>548</v>
      </c>
      <c r="B14" s="9"/>
      <c r="C14" s="9"/>
      <c r="D14" s="10"/>
    </row>
    <row r="15" spans="1:4" ht="16.5" customHeight="1">
      <c r="A15" s="11"/>
      <c r="B15" s="9"/>
      <c r="C15" s="9"/>
      <c r="D15" s="10"/>
    </row>
    <row r="16" spans="1:4" ht="16.5" customHeight="1">
      <c r="A16" s="240" t="s">
        <v>548</v>
      </c>
      <c r="B16" s="9"/>
      <c r="C16" s="9"/>
      <c r="D16" s="10"/>
    </row>
    <row r="17" spans="1:4" ht="16.5" customHeight="1">
      <c r="A17" s="8" t="s">
        <v>172</v>
      </c>
      <c r="B17" s="9"/>
      <c r="C17" s="9"/>
      <c r="D17" s="10"/>
    </row>
    <row r="18" spans="1:4" ht="16.5" customHeight="1">
      <c r="A18" s="11" t="s">
        <v>528</v>
      </c>
      <c r="B18" s="9"/>
      <c r="C18" s="9"/>
      <c r="D18" s="10"/>
    </row>
    <row r="19" spans="1:4" ht="16.5" customHeight="1">
      <c r="A19" s="240" t="s">
        <v>549</v>
      </c>
      <c r="B19" s="9"/>
      <c r="C19" s="9"/>
      <c r="D19" s="10"/>
    </row>
    <row r="20" spans="1:4" ht="16.5" customHeight="1">
      <c r="A20" s="11"/>
      <c r="B20" s="9"/>
      <c r="C20" s="9"/>
      <c r="D20" s="10"/>
    </row>
    <row r="21" spans="1:4" ht="16.5" customHeight="1">
      <c r="A21" s="8" t="s">
        <v>178</v>
      </c>
      <c r="B21" s="9"/>
      <c r="C21" s="9"/>
      <c r="D21" s="10"/>
    </row>
    <row r="22" spans="1:4" ht="16.5" customHeight="1">
      <c r="A22" s="11" t="s">
        <v>529</v>
      </c>
      <c r="B22" s="9"/>
      <c r="C22" s="9"/>
      <c r="D22" s="10"/>
    </row>
    <row r="23" spans="1:4" ht="16.5" customHeight="1">
      <c r="A23" s="240" t="s">
        <v>548</v>
      </c>
      <c r="B23" s="9"/>
      <c r="C23" s="9"/>
      <c r="D23" s="10"/>
    </row>
    <row r="24" spans="1:4" ht="16.5" customHeight="1">
      <c r="A24" s="11" t="s">
        <v>530</v>
      </c>
      <c r="B24" s="9"/>
      <c r="C24" s="9"/>
      <c r="D24" s="10"/>
    </row>
    <row r="25" spans="1:4" ht="16.5" customHeight="1">
      <c r="A25" s="240" t="s">
        <v>548</v>
      </c>
      <c r="B25" s="9"/>
      <c r="C25" s="9"/>
      <c r="D25" s="10"/>
    </row>
    <row r="26" spans="1:4" ht="16.5" customHeight="1">
      <c r="A26" s="8" t="s">
        <v>181</v>
      </c>
      <c r="B26" s="9"/>
      <c r="C26" s="9"/>
      <c r="D26" s="10"/>
    </row>
    <row r="27" spans="1:4" ht="16.5" customHeight="1">
      <c r="A27" s="244" t="s">
        <v>531</v>
      </c>
      <c r="B27" s="245"/>
      <c r="C27" s="245"/>
      <c r="D27" s="246"/>
    </row>
    <row r="28" spans="1:4" ht="16.5" customHeight="1">
      <c r="A28" s="247" t="s">
        <v>548</v>
      </c>
      <c r="B28" s="245"/>
      <c r="C28" s="245"/>
      <c r="D28" s="246"/>
    </row>
    <row r="29" spans="1:4" ht="16.5" customHeight="1">
      <c r="A29" s="248" t="s">
        <v>184</v>
      </c>
      <c r="B29" s="245"/>
      <c r="C29" s="245"/>
      <c r="D29" s="246"/>
    </row>
    <row r="30" spans="1:4" ht="16.5" customHeight="1">
      <c r="A30" s="244" t="s">
        <v>532</v>
      </c>
      <c r="B30" s="245"/>
      <c r="C30" s="245"/>
      <c r="D30" s="246"/>
    </row>
    <row r="31" spans="1:4" ht="16.5" customHeight="1">
      <c r="A31" s="247" t="s">
        <v>548</v>
      </c>
      <c r="B31" s="245"/>
      <c r="C31" s="245"/>
      <c r="D31" s="246"/>
    </row>
    <row r="32" spans="1:4" ht="16.5" customHeight="1">
      <c r="A32" s="244" t="s">
        <v>533</v>
      </c>
      <c r="B32" s="245"/>
      <c r="C32" s="245"/>
      <c r="D32" s="246"/>
    </row>
    <row r="33" spans="1:4">
      <c r="A33" s="247" t="s">
        <v>548</v>
      </c>
      <c r="B33" s="245"/>
      <c r="C33" s="245"/>
      <c r="D33" s="246"/>
    </row>
    <row r="34" spans="1:4">
      <c r="A34" s="248" t="s">
        <v>195</v>
      </c>
      <c r="B34" s="245"/>
      <c r="C34" s="245"/>
      <c r="D34" s="246"/>
    </row>
    <row r="35" spans="1:4">
      <c r="A35" s="244" t="s">
        <v>534</v>
      </c>
      <c r="B35" s="249"/>
      <c r="C35" s="249"/>
      <c r="D35" s="246"/>
    </row>
    <row r="36" spans="1:4">
      <c r="A36" s="247" t="s">
        <v>548</v>
      </c>
      <c r="B36" s="249"/>
      <c r="C36" s="249"/>
      <c r="D36" s="246"/>
    </row>
    <row r="37" spans="1:4">
      <c r="A37" s="248" t="s">
        <v>197</v>
      </c>
      <c r="B37" s="245"/>
      <c r="C37" s="245"/>
      <c r="D37" s="246"/>
    </row>
    <row r="38" spans="1:4">
      <c r="A38" s="244" t="s">
        <v>535</v>
      </c>
      <c r="B38" s="245"/>
      <c r="C38" s="245"/>
      <c r="D38" s="246"/>
    </row>
    <row r="39" spans="1:4">
      <c r="A39" s="247" t="s">
        <v>547</v>
      </c>
      <c r="B39" s="250"/>
      <c r="C39" s="245"/>
      <c r="D39" s="246"/>
    </row>
    <row r="40" spans="1:4" ht="23.25" customHeight="1">
      <c r="A40" s="242" t="s">
        <v>536</v>
      </c>
      <c r="B40" s="151"/>
      <c r="C40" s="151"/>
    </row>
    <row r="41" spans="1:4">
      <c r="A41" s="243" t="s">
        <v>550</v>
      </c>
      <c r="B41" s="151"/>
      <c r="C41" s="151"/>
    </row>
    <row r="42" spans="1:4">
      <c r="A42" s="151"/>
      <c r="B42" s="151"/>
      <c r="C42" s="151"/>
    </row>
    <row r="43" spans="1:4">
      <c r="A43" s="151"/>
      <c r="B43" s="151"/>
      <c r="C43" s="151"/>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2022-08-23T07:36:00Z</cp:lastPrinted>
  <dcterms:created xsi:type="dcterms:W3CDTF">2006-09-13T11:21:00Z</dcterms:created>
  <dcterms:modified xsi:type="dcterms:W3CDTF">2022-09-27T08:07:33Z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