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15" windowWidth="3075" windowHeight="1440" tabRatio="827" firstSheet="4"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externalReferences>
    <externalReference r:id="rId15"/>
  </externalReference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'!$A$4:$C$4</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62913"/>
</workbook>
</file>

<file path=xl/calcChain.xml><?xml version="1.0" encoding="utf-8"?>
<calcChain xmlns="http://schemas.openxmlformats.org/spreadsheetml/2006/main">
  <c r="D6" i="35" l="1"/>
  <c r="B52" i="36"/>
  <c r="B38" i="36"/>
  <c r="B23" i="36"/>
  <c r="B12" i="36"/>
  <c r="B7" i="36"/>
  <c r="C5" i="71"/>
  <c r="C6" i="71"/>
  <c r="C7" i="71"/>
  <c r="B6" i="36" l="1"/>
  <c r="B14" i="39"/>
  <c r="B16" i="39"/>
  <c r="B17" i="39"/>
  <c r="B18" i="39"/>
  <c r="B19" i="39"/>
  <c r="B20" i="39"/>
  <c r="B21" i="39"/>
  <c r="B22" i="39"/>
  <c r="B23" i="39"/>
  <c r="B24" i="39"/>
  <c r="B25" i="39"/>
  <c r="B26" i="39"/>
  <c r="B29" i="39"/>
  <c r="B30" i="39"/>
  <c r="B15" i="39"/>
  <c r="B8" i="39"/>
  <c r="B5" i="38" l="1"/>
  <c r="F33" i="71"/>
  <c r="F32" i="71"/>
  <c r="F28" i="71"/>
  <c r="F25" i="71"/>
  <c r="F18" i="71"/>
  <c r="F17" i="71"/>
  <c r="F16" i="71"/>
  <c r="F15" i="71"/>
  <c r="F14" i="71"/>
  <c r="F13" i="71"/>
  <c r="F7" i="71"/>
  <c r="F6" i="71"/>
  <c r="F5" i="71"/>
  <c r="C32" i="71"/>
  <c r="C33" i="71"/>
  <c r="C40" i="71"/>
  <c r="E6" i="71"/>
  <c r="C27" i="71"/>
  <c r="C26" i="71"/>
  <c r="C18" i="71"/>
  <c r="C16" i="71"/>
  <c r="C15" i="71"/>
  <c r="C14" i="71"/>
  <c r="C13" i="71"/>
  <c r="C12" i="71"/>
  <c r="C10" i="71"/>
  <c r="C9" i="71"/>
  <c r="C8" i="71"/>
  <c r="B23" i="71"/>
  <c r="B6" i="71" s="1"/>
  <c r="B7" i="71"/>
  <c r="C23" i="71" l="1"/>
  <c r="N6" i="33"/>
  <c r="N5" i="33"/>
  <c r="M29" i="33"/>
  <c r="M20" i="33"/>
  <c r="M5" i="33"/>
  <c r="K6" i="33"/>
  <c r="K5" i="33" s="1"/>
  <c r="K20" i="33"/>
  <c r="G19" i="33"/>
  <c r="G20" i="33"/>
  <c r="G21" i="33"/>
  <c r="G5" i="33"/>
  <c r="F21" i="33"/>
  <c r="F20" i="33"/>
  <c r="F5" i="33"/>
  <c r="D6" i="33"/>
  <c r="D20" i="33"/>
  <c r="D5" i="33" s="1"/>
  <c r="B20" i="27"/>
  <c r="B40" i="27"/>
  <c r="B51" i="27"/>
  <c r="B73" i="27"/>
  <c r="B81" i="27"/>
  <c r="B90" i="27"/>
  <c r="B103" i="27"/>
  <c r="B112" i="27"/>
  <c r="B123" i="27"/>
  <c r="B135" i="27"/>
  <c r="B142" i="27"/>
  <c r="B150" i="27"/>
  <c r="B156" i="27"/>
  <c r="B177" i="27"/>
  <c r="B184" i="27"/>
  <c r="B191" i="27"/>
  <c r="B199" i="27"/>
  <c r="B205" i="27"/>
  <c r="B211" i="27"/>
  <c r="B218" i="27"/>
  <c r="B233" i="27"/>
  <c r="B237" i="27"/>
  <c r="B244" i="27"/>
  <c r="B247" i="27"/>
  <c r="B250" i="27"/>
  <c r="B256" i="27"/>
  <c r="B261" i="27"/>
  <c r="B263" i="27"/>
  <c r="B268" i="27"/>
  <c r="B274" i="27"/>
  <c r="B277" i="27"/>
  <c r="B279" i="27"/>
  <c r="B281" i="27"/>
  <c r="B283" i="27"/>
  <c r="B293" i="27"/>
  <c r="B296" i="27"/>
  <c r="B299" i="27"/>
  <c r="B310" i="27"/>
  <c r="B317" i="27"/>
  <c r="B325" i="27"/>
  <c r="B334" i="27"/>
  <c r="B348" i="27"/>
  <c r="B358" i="27"/>
  <c r="B368" i="27"/>
  <c r="B376" i="27"/>
  <c r="B382" i="27"/>
  <c r="B386" i="27"/>
  <c r="B391" i="27"/>
  <c r="B398" i="27"/>
  <c r="B404" i="27"/>
  <c r="B410" i="27"/>
  <c r="B414" i="27"/>
  <c r="B418" i="27"/>
  <c r="B422" i="27"/>
  <c r="B428" i="27"/>
  <c r="B435" i="27"/>
  <c r="B438" i="27"/>
  <c r="B443" i="27"/>
  <c r="B452" i="27"/>
  <c r="B458" i="27"/>
  <c r="B463" i="27"/>
  <c r="B468" i="27"/>
  <c r="B473" i="27"/>
  <c r="B480" i="27"/>
  <c r="B484" i="27"/>
  <c r="B488" i="27"/>
  <c r="B510" i="27"/>
  <c r="B518" i="27"/>
  <c r="B529" i="27"/>
  <c r="B538" i="27"/>
  <c r="B546" i="27"/>
  <c r="B570" i="27"/>
  <c r="B578" i="27"/>
  <c r="M33" i="26"/>
  <c r="M25" i="26"/>
  <c r="M14" i="26"/>
  <c r="M15" i="26"/>
  <c r="M16" i="26"/>
  <c r="M17" i="26"/>
  <c r="M18" i="26"/>
  <c r="M13" i="26"/>
  <c r="M7" i="26"/>
  <c r="B276" i="27" l="1"/>
  <c r="B385" i="27"/>
  <c r="B236" i="27"/>
  <c r="B295" i="27"/>
  <c r="B437" i="27"/>
  <c r="K32" i="26" l="1"/>
  <c r="G41" i="26"/>
  <c r="G33" i="26"/>
  <c r="G27" i="26"/>
  <c r="G26" i="26"/>
  <c r="G20" i="26"/>
  <c r="G19" i="26"/>
  <c r="G16" i="26"/>
  <c r="G15" i="26"/>
  <c r="G14" i="26"/>
  <c r="G13" i="26"/>
  <c r="G12" i="26"/>
  <c r="G11" i="26"/>
  <c r="G10" i="26"/>
  <c r="G9" i="26"/>
  <c r="G8" i="26"/>
  <c r="D37" i="26"/>
  <c r="D32" i="26" s="1"/>
  <c r="L6" i="26"/>
  <c r="K6" i="26"/>
  <c r="C23" i="26"/>
  <c r="D23" i="26"/>
  <c r="E23" i="26"/>
  <c r="G23" i="26" s="1"/>
  <c r="B23" i="26"/>
  <c r="C7" i="26"/>
  <c r="D7" i="26"/>
  <c r="E7" i="26"/>
  <c r="G7" i="26" s="1"/>
  <c r="B7" i="26"/>
  <c r="M6" i="26" l="1"/>
  <c r="K5" i="26"/>
  <c r="B268" i="7"/>
  <c r="B255" i="7"/>
  <c r="B254" i="7"/>
  <c r="B237" i="7"/>
  <c r="B236" i="7" s="1"/>
  <c r="B219" i="7"/>
  <c r="B218" i="7" s="1"/>
  <c r="B206" i="7"/>
  <c r="B197" i="7"/>
  <c r="B193" i="7"/>
  <c r="B192" i="7"/>
  <c r="B189" i="7"/>
  <c r="B185" i="7"/>
  <c r="B184" i="7" s="1"/>
  <c r="B180" i="7"/>
  <c r="B176" i="7"/>
  <c r="B173" i="7"/>
  <c r="B164" i="7"/>
  <c r="B157" i="7"/>
  <c r="B148" i="7"/>
  <c r="B143" i="7"/>
  <c r="B138" i="7"/>
  <c r="B133" i="7"/>
  <c r="B127" i="7"/>
  <c r="B124" i="7"/>
  <c r="B119" i="7"/>
  <c r="B114" i="7"/>
  <c r="B109" i="7"/>
  <c r="B99" i="7"/>
  <c r="B96" i="7"/>
  <c r="B90" i="7"/>
  <c r="B86" i="7"/>
  <c r="B82" i="7"/>
  <c r="B78" i="7"/>
  <c r="B72" i="7"/>
  <c r="B67" i="7"/>
  <c r="B54" i="7"/>
  <c r="B48" i="7"/>
  <c r="B43" i="7"/>
  <c r="B42" i="7" s="1"/>
  <c r="B39" i="7"/>
  <c r="B35" i="7"/>
  <c r="B31" i="7"/>
  <c r="B30" i="7"/>
  <c r="B27" i="7"/>
  <c r="B21" i="7"/>
  <c r="B15" i="7"/>
  <c r="B14" i="7" s="1"/>
  <c r="B7" i="7"/>
  <c r="B6" i="7" s="1"/>
  <c r="B1325" i="38"/>
  <c r="B1320" i="38"/>
  <c r="B1317" i="38" s="1"/>
  <c r="B1315" i="38"/>
  <c r="B1314" i="38" s="1"/>
  <c r="B1311" i="38"/>
  <c r="B1307" i="38"/>
  <c r="B1303" i="38"/>
  <c r="B1290" i="38"/>
  <c r="B1282" i="38"/>
  <c r="B1276" i="38"/>
  <c r="B1270" i="38"/>
  <c r="B1258" i="38"/>
  <c r="B1244" i="38"/>
  <c r="B1238" i="38"/>
  <c r="B1232" i="38"/>
  <c r="B1214" i="38"/>
  <c r="B1209" i="38"/>
  <c r="B1205" i="38"/>
  <c r="B1194" i="38"/>
  <c r="B1191" i="38"/>
  <c r="B1176" i="38"/>
  <c r="B1149" i="38"/>
  <c r="B1138" i="38"/>
  <c r="B1135" i="38"/>
  <c r="B1132" i="38"/>
  <c r="B1126" i="38"/>
  <c r="B1116" i="38"/>
  <c r="B1109" i="38"/>
  <c r="B1105" i="38"/>
  <c r="B1099" i="38"/>
  <c r="B1089" i="38"/>
  <c r="B1082" i="38"/>
  <c r="B1074" i="38"/>
  <c r="B1067" i="38"/>
  <c r="B1056" i="38"/>
  <c r="B1051" i="38"/>
  <c r="B1035" i="38"/>
  <c r="B1025" i="38"/>
  <c r="B1021" i="38"/>
  <c r="B1016" i="38"/>
  <c r="B1009" i="38"/>
  <c r="B1004" i="38"/>
  <c r="B994" i="38"/>
  <c r="B984" i="38"/>
  <c r="B961" i="38"/>
  <c r="B957" i="38"/>
  <c r="B954" i="38"/>
  <c r="B947" i="38"/>
  <c r="B940" i="38"/>
  <c r="B929" i="38"/>
  <c r="B901" i="38"/>
  <c r="B876" i="38"/>
  <c r="B850" i="38"/>
  <c r="B847" i="38"/>
  <c r="B845" i="38"/>
  <c r="B843" i="38"/>
  <c r="B840" i="38"/>
  <c r="B838" i="38"/>
  <c r="B827" i="38"/>
  <c r="B824" i="38"/>
  <c r="B809" i="38"/>
  <c r="B807" i="38"/>
  <c r="B805" i="38"/>
  <c r="B799" i="38"/>
  <c r="B797" i="38"/>
  <c r="B795" i="38"/>
  <c r="B792" i="38"/>
  <c r="B789" i="38"/>
  <c r="B783" i="38"/>
  <c r="B776" i="38"/>
  <c r="B771" i="38"/>
  <c r="B762" i="38"/>
  <c r="B758" i="38"/>
  <c r="B748" i="38"/>
  <c r="B745" i="38"/>
  <c r="B743" i="38"/>
  <c r="B734" i="38"/>
  <c r="B731" i="38"/>
  <c r="B727" i="38"/>
  <c r="B723" i="38"/>
  <c r="B718" i="38"/>
  <c r="B714" i="38"/>
  <c r="B711" i="38"/>
  <c r="B699" i="38"/>
  <c r="B695" i="38"/>
  <c r="B681" i="38"/>
  <c r="B676" i="38"/>
  <c r="B673" i="38"/>
  <c r="B670" i="38"/>
  <c r="B662" i="38"/>
  <c r="B658" i="38"/>
  <c r="B654" i="38"/>
  <c r="B651" i="38"/>
  <c r="B648" i="38"/>
  <c r="B645" i="38"/>
  <c r="B642" i="38"/>
  <c r="B639" i="38"/>
  <c r="B634" i="38"/>
  <c r="B625" i="38"/>
  <c r="B617" i="38"/>
  <c r="B610" i="38"/>
  <c r="B602" i="38"/>
  <c r="B592" i="38"/>
  <c r="B588" i="38"/>
  <c r="B579" i="38"/>
  <c r="B577" i="38"/>
  <c r="B569" i="38"/>
  <c r="B550" i="38"/>
  <c r="B545" i="38"/>
  <c r="B537" i="38"/>
  <c r="B528" i="38"/>
  <c r="B517" i="38"/>
  <c r="B509" i="38"/>
  <c r="B493" i="38"/>
  <c r="B487" i="38"/>
  <c r="B483" i="38"/>
  <c r="B479" i="38"/>
  <c r="B472" i="38"/>
  <c r="B467" i="38"/>
  <c r="B462" i="38"/>
  <c r="B457" i="38"/>
  <c r="B451" i="38"/>
  <c r="B442" i="38"/>
  <c r="B437" i="38"/>
  <c r="B434" i="38"/>
  <c r="B427" i="38"/>
  <c r="B421" i="38"/>
  <c r="B417" i="38"/>
  <c r="B413" i="38"/>
  <c r="B409" i="38"/>
  <c r="B403" i="38"/>
  <c r="B397" i="38"/>
  <c r="B390" i="38"/>
  <c r="B385" i="38"/>
  <c r="B381" i="38"/>
  <c r="B375" i="38"/>
  <c r="B367" i="38"/>
  <c r="B357" i="38"/>
  <c r="B347" i="38"/>
  <c r="B333" i="38"/>
  <c r="B324" i="38"/>
  <c r="B316" i="38"/>
  <c r="B309" i="38"/>
  <c r="B298" i="38"/>
  <c r="B295" i="38"/>
  <c r="B292" i="38"/>
  <c r="B282" i="38"/>
  <c r="B280" i="38"/>
  <c r="B278" i="38"/>
  <c r="B276" i="38"/>
  <c r="B273" i="38"/>
  <c r="B267" i="38"/>
  <c r="B262" i="38"/>
  <c r="B260" i="38"/>
  <c r="B255" i="38"/>
  <c r="B249" i="38"/>
  <c r="B246" i="38"/>
  <c r="B243" i="38"/>
  <c r="B236" i="38"/>
  <c r="B232" i="38"/>
  <c r="B217" i="38"/>
  <c r="B210" i="38"/>
  <c r="B204" i="38"/>
  <c r="B198" i="38"/>
  <c r="B190" i="38"/>
  <c r="B183" i="38"/>
  <c r="B176" i="38"/>
  <c r="B169" i="38"/>
  <c r="B162" i="38"/>
  <c r="B155" i="38"/>
  <c r="B149" i="38"/>
  <c r="B141" i="38"/>
  <c r="B134" i="38"/>
  <c r="B122" i="38"/>
  <c r="B111" i="38"/>
  <c r="B102" i="38"/>
  <c r="B89" i="38"/>
  <c r="B80" i="38"/>
  <c r="B72" i="38"/>
  <c r="B61" i="38"/>
  <c r="B50" i="38"/>
  <c r="B39" i="38"/>
  <c r="B28" i="38"/>
  <c r="B19" i="38"/>
  <c r="B7" i="38"/>
  <c r="B237" i="19"/>
  <c r="B236" i="19" s="1"/>
  <c r="B197" i="19"/>
  <c r="B193" i="19"/>
  <c r="B189" i="19"/>
  <c r="B185" i="19"/>
  <c r="B184" i="19" s="1"/>
  <c r="B180" i="19"/>
  <c r="B176" i="19"/>
  <c r="B173" i="19"/>
  <c r="B157" i="19"/>
  <c r="B143" i="19"/>
  <c r="B133" i="19"/>
  <c r="B124" i="19"/>
  <c r="B114" i="19"/>
  <c r="B109" i="19"/>
  <c r="B99" i="19"/>
  <c r="B96" i="19"/>
  <c r="B90" i="19"/>
  <c r="B86" i="19"/>
  <c r="B82" i="19"/>
  <c r="B1315" i="27"/>
  <c r="B1314" i="27" s="1"/>
  <c r="B1312" i="27"/>
  <c r="B1291" i="27"/>
  <c r="B1259" i="27"/>
  <c r="B1210" i="27"/>
  <c r="B1206" i="27"/>
  <c r="B1192" i="27"/>
  <c r="B1150" i="27"/>
  <c r="B1139" i="27"/>
  <c r="B1110" i="27"/>
  <c r="B1106" i="27"/>
  <c r="B1090" i="27"/>
  <c r="B1083" i="27"/>
  <c r="B1057" i="27"/>
  <c r="B1052" i="27"/>
  <c r="B1026" i="27"/>
  <c r="B1022" i="27"/>
  <c r="B1017" i="27"/>
  <c r="B1010" i="27"/>
  <c r="B962" i="27"/>
  <c r="B958" i="27"/>
  <c r="B955" i="27"/>
  <c r="B930" i="27"/>
  <c r="B902" i="27"/>
  <c r="B877" i="27"/>
  <c r="B851" i="27"/>
  <c r="B848" i="27"/>
  <c r="B846" i="27"/>
  <c r="B844" i="27"/>
  <c r="B839" i="27"/>
  <c r="B825" i="27"/>
  <c r="B810" i="27"/>
  <c r="B808" i="27"/>
  <c r="B806" i="27"/>
  <c r="B798" i="27"/>
  <c r="B796" i="27"/>
  <c r="B793" i="27"/>
  <c r="B790" i="27"/>
  <c r="B784" i="27"/>
  <c r="B759" i="27"/>
  <c r="B746" i="27"/>
  <c r="B744" i="27"/>
  <c r="B735" i="27"/>
  <c r="B712" i="27"/>
  <c r="B696" i="27"/>
  <c r="B682" i="27"/>
  <c r="B674" i="27"/>
  <c r="B663" i="27"/>
  <c r="B655" i="27"/>
  <c r="B646" i="27"/>
  <c r="B640" i="27"/>
  <c r="B626" i="27"/>
  <c r="B618" i="27"/>
  <c r="B611" i="27"/>
  <c r="B589" i="27"/>
  <c r="B580" i="27"/>
  <c r="B494" i="27"/>
  <c r="B170" i="27"/>
  <c r="B62" i="27"/>
  <c r="E6" i="26"/>
  <c r="G6" i="26" s="1"/>
  <c r="D6" i="26"/>
  <c r="D5" i="26" s="1"/>
  <c r="C6" i="26"/>
  <c r="B6" i="26"/>
  <c r="B108" i="7" l="1"/>
  <c r="B1108" i="38"/>
  <c r="B1193" i="38"/>
  <c r="B53" i="7"/>
  <c r="B549" i="38"/>
  <c r="B849" i="38"/>
  <c r="B1257" i="38"/>
  <c r="B132" i="7"/>
  <c r="B275" i="38"/>
  <c r="B1024" i="38"/>
  <c r="B492" i="38"/>
  <c r="B235" i="38"/>
  <c r="B294" i="38"/>
  <c r="B436" i="38"/>
  <c r="B960" i="38"/>
  <c r="B1148" i="38"/>
  <c r="B384" i="38"/>
  <c r="B747" i="38"/>
  <c r="B6" i="38"/>
  <c r="B675" i="38"/>
  <c r="B826" i="38"/>
  <c r="B1088" i="38"/>
  <c r="B1213" i="38"/>
  <c r="B8" i="27"/>
  <c r="B593" i="27"/>
  <c r="B635" i="27"/>
  <c r="B652" i="27"/>
  <c r="B671" i="27"/>
  <c r="B700" i="27"/>
  <c r="B719" i="27"/>
  <c r="B724" i="27"/>
  <c r="B941" i="27"/>
  <c r="B985" i="27"/>
  <c r="B1127" i="27"/>
  <c r="B1133" i="27"/>
  <c r="B1177" i="27"/>
  <c r="B1149" i="27" s="1"/>
  <c r="B1195" i="27"/>
  <c r="B1194" i="27" s="1"/>
  <c r="B1239" i="27"/>
  <c r="B1245" i="27"/>
  <c r="B1271" i="27"/>
  <c r="B1277" i="27"/>
  <c r="B1304" i="27"/>
  <c r="B1320" i="27"/>
  <c r="B1317" i="27" s="1"/>
  <c r="B1325" i="27"/>
  <c r="B163" i="27"/>
  <c r="B677" i="27"/>
  <c r="B728" i="27"/>
  <c r="B749" i="27"/>
  <c r="B763" i="27"/>
  <c r="B772" i="27"/>
  <c r="B777" i="27"/>
  <c r="B1068" i="27"/>
  <c r="B1100" i="27"/>
  <c r="B1089" i="27" s="1"/>
  <c r="B1308" i="27"/>
  <c r="B29" i="27"/>
  <c r="B551" i="27"/>
  <c r="B603" i="27"/>
  <c r="B643" i="27"/>
  <c r="B649" i="27"/>
  <c r="B659" i="27"/>
  <c r="B715" i="27"/>
  <c r="B732" i="27"/>
  <c r="B800" i="27"/>
  <c r="B828" i="27"/>
  <c r="B841" i="27"/>
  <c r="B948" i="27"/>
  <c r="B995" i="27"/>
  <c r="B1005" i="27"/>
  <c r="B1036" i="27"/>
  <c r="B1075" i="27"/>
  <c r="B1117" i="27"/>
  <c r="B1136" i="27"/>
  <c r="B1215" i="27"/>
  <c r="B1233" i="27"/>
  <c r="B1283" i="27"/>
  <c r="B15" i="19"/>
  <c r="B31" i="19"/>
  <c r="B43" i="19"/>
  <c r="B67" i="19"/>
  <c r="B127" i="19"/>
  <c r="B148" i="19"/>
  <c r="B219" i="19"/>
  <c r="B218" i="19" s="1"/>
  <c r="B255" i="19"/>
  <c r="B21" i="19"/>
  <c r="B35" i="19"/>
  <c r="B48" i="19"/>
  <c r="B54" i="19"/>
  <c r="B72" i="19"/>
  <c r="B164" i="19"/>
  <c r="B268" i="19"/>
  <c r="B7" i="19"/>
  <c r="B6" i="19" s="1"/>
  <c r="B27" i="19"/>
  <c r="B39" i="19"/>
  <c r="B78" i="19"/>
  <c r="B119" i="19"/>
  <c r="B138" i="19"/>
  <c r="B206" i="19"/>
  <c r="B192" i="19" s="1"/>
  <c r="B493" i="27"/>
  <c r="B5" i="7" l="1"/>
  <c r="B53" i="19"/>
  <c r="B827" i="27"/>
  <c r="B676" i="27"/>
  <c r="B850" i="27"/>
  <c r="B961" i="27"/>
  <c r="B550" i="27"/>
  <c r="B7" i="27"/>
  <c r="B1258" i="27"/>
  <c r="B1025" i="27"/>
  <c r="B748" i="27"/>
  <c r="B1109" i="27"/>
  <c r="B1214" i="27"/>
  <c r="B108" i="19"/>
  <c r="B132" i="19"/>
  <c r="B30" i="19"/>
  <c r="B42" i="19"/>
  <c r="B254" i="19"/>
  <c r="B14" i="19"/>
  <c r="B6" i="27" l="1"/>
  <c r="B5" i="19"/>
  <c r="D19" i="49" l="1"/>
  <c r="B19" i="49"/>
  <c r="D6" i="49" l="1"/>
  <c r="B6" i="49"/>
  <c r="B5" i="49"/>
  <c r="D5" i="49" l="1"/>
  <c r="D18" i="35"/>
  <c r="B18" i="35" l="1"/>
  <c r="D5" i="35" l="1"/>
  <c r="B5" i="35" s="1"/>
  <c r="D7" i="39" l="1"/>
  <c r="C7" i="39"/>
  <c r="B37" i="71"/>
  <c r="E32" i="71"/>
  <c r="B7" i="39" l="1"/>
  <c r="B32" i="71"/>
  <c r="B5" i="71" s="1"/>
  <c r="E5" i="71"/>
  <c r="L19" i="48" l="1"/>
  <c r="J19" i="48"/>
  <c r="I19" i="48" s="1"/>
  <c r="E19" i="48"/>
  <c r="C19" i="48"/>
  <c r="B19" i="48" l="1"/>
  <c r="L17" i="48"/>
  <c r="J17" i="48"/>
  <c r="I17" i="48"/>
  <c r="L15" i="48"/>
  <c r="J15" i="48"/>
  <c r="I15" i="48"/>
  <c r="L12" i="48"/>
  <c r="J12" i="48"/>
  <c r="I12" i="48"/>
  <c r="L7" i="48"/>
  <c r="J7" i="48"/>
  <c r="I7" i="48"/>
  <c r="L6" i="48" l="1"/>
  <c r="J6" i="48"/>
  <c r="I6" i="48"/>
  <c r="E6" i="48"/>
  <c r="C6" i="48"/>
  <c r="B6" i="48"/>
  <c r="E5" i="48" l="1"/>
  <c r="L5" i="48" s="1"/>
  <c r="C5" i="48"/>
  <c r="J5" i="48" s="1"/>
  <c r="B5" i="48" l="1"/>
  <c r="I5" i="48" s="1"/>
  <c r="E23" i="33"/>
  <c r="C23" i="33"/>
  <c r="B23" i="33" l="1"/>
  <c r="L20" i="33"/>
  <c r="J20" i="33"/>
  <c r="I20" i="33"/>
  <c r="E20" i="33" s="1"/>
  <c r="C20" i="33" s="1"/>
  <c r="B20" i="33"/>
  <c r="G18" i="33"/>
  <c r="G17" i="33"/>
  <c r="G16" i="33"/>
  <c r="N15" i="33"/>
  <c r="G15" i="33"/>
  <c r="N14" i="33"/>
  <c r="G14" i="33"/>
  <c r="N13" i="33"/>
  <c r="G13" i="33"/>
  <c r="N12" i="33"/>
  <c r="G12" i="33"/>
  <c r="N11" i="33"/>
  <c r="G11" i="33"/>
  <c r="N10" i="33"/>
  <c r="G10" i="33"/>
  <c r="G9" i="33"/>
  <c r="N8" i="33"/>
  <c r="G8" i="33"/>
  <c r="N7" i="33"/>
  <c r="G7" i="33"/>
  <c r="L6" i="33"/>
  <c r="J6" i="33"/>
  <c r="I6" i="33"/>
  <c r="E6" i="33"/>
  <c r="G6" i="33" s="1"/>
  <c r="C6" i="33"/>
  <c r="B6" i="33"/>
  <c r="L5" i="33" l="1"/>
  <c r="J5" i="33"/>
  <c r="I5" i="33"/>
  <c r="E5" i="33"/>
  <c r="C5" i="33"/>
  <c r="B5" i="33" l="1"/>
  <c r="G43" i="26" l="1"/>
  <c r="F43" i="26"/>
  <c r="G42" i="26"/>
  <c r="F42" i="26"/>
  <c r="F41" i="26"/>
  <c r="G40" i="26"/>
  <c r="F40" i="26"/>
  <c r="G39" i="26"/>
  <c r="F39" i="26"/>
  <c r="G38" i="26"/>
  <c r="F38" i="26"/>
  <c r="E37" i="26"/>
  <c r="F37" i="26" s="1"/>
  <c r="C37" i="26"/>
  <c r="B37" i="26"/>
  <c r="G36" i="26"/>
  <c r="F36" i="26"/>
  <c r="G37" i="26" l="1"/>
  <c r="G35" i="26" l="1"/>
  <c r="F35" i="26"/>
  <c r="G34" i="26"/>
  <c r="F34" i="26"/>
  <c r="F33" i="26"/>
  <c r="L32" i="26" s="1"/>
  <c r="J32" i="26" s="1"/>
  <c r="I32" i="26"/>
  <c r="E32" i="26" l="1"/>
  <c r="G31" i="26"/>
  <c r="F31" i="26"/>
  <c r="G30" i="26"/>
  <c r="F30" i="26"/>
  <c r="G29" i="26"/>
  <c r="F29" i="26"/>
  <c r="G28" i="26"/>
  <c r="F28" i="26"/>
  <c r="F27" i="26"/>
  <c r="F26" i="26"/>
  <c r="G25" i="26"/>
  <c r="F25" i="26"/>
  <c r="G24" i="26"/>
  <c r="F24" i="26"/>
  <c r="F23" i="26"/>
  <c r="F22" i="26"/>
  <c r="G21" i="26"/>
  <c r="F21" i="26"/>
  <c r="F20" i="26"/>
  <c r="F19" i="26"/>
  <c r="G18" i="26"/>
  <c r="F18" i="26"/>
  <c r="G17" i="26"/>
  <c r="F17" i="26"/>
  <c r="F16" i="26"/>
  <c r="F15" i="26"/>
  <c r="F14" i="26"/>
  <c r="F13" i="26"/>
  <c r="F12" i="26"/>
  <c r="F11" i="26"/>
  <c r="F10" i="26"/>
  <c r="F9" i="26"/>
  <c r="F8" i="26"/>
  <c r="E5" i="26" l="1"/>
  <c r="G32" i="26"/>
  <c r="C32" i="26"/>
  <c r="F32" i="26"/>
  <c r="G22" i="26"/>
  <c r="F7" i="26"/>
  <c r="J6" i="26"/>
  <c r="I6" i="26"/>
  <c r="F6" i="26"/>
  <c r="F5" i="26" l="1"/>
  <c r="G5" i="26"/>
  <c r="B32" i="26"/>
  <c r="B5" i="26" s="1"/>
  <c r="C5" i="26"/>
  <c r="L5" i="26"/>
  <c r="M5" i="26" s="1"/>
  <c r="J5" i="26"/>
  <c r="I5" i="26"/>
  <c r="C21" i="71" l="1"/>
  <c r="C22" i="71"/>
  <c r="C20" i="71"/>
  <c r="C19" i="71"/>
  <c r="C17" i="71"/>
  <c r="C29" i="71" l="1"/>
  <c r="C25" i="71"/>
  <c r="C30" i="71"/>
  <c r="C28" i="71"/>
  <c r="C24" i="71" l="1"/>
</calcChain>
</file>

<file path=xl/sharedStrings.xml><?xml version="1.0" encoding="utf-8"?>
<sst xmlns="http://schemas.openxmlformats.org/spreadsheetml/2006/main" count="3709" uniqueCount="1657">
  <si>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</si>
  <si>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</si>
  <si>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</si>
  <si>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</si>
  <si>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</si>
  <si>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</si>
  <si>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</si>
  <si>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</si>
  <si>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</si>
  <si>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</si>
  <si>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</si>
  <si>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</si>
  <si>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</si>
  <si>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</si>
  <si>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</si>
  <si>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</si>
  <si>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</si>
  <si>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</si>
  <si>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</si>
  <si>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</si>
  <si>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</si>
  <si>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</si>
  <si>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</si>
  <si>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</si>
  <si>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</si>
  <si>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</si>
  <si>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</si>
  <si>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</si>
  <si>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</si>
  <si>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</si>
  <si>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</si>
  <si>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</si>
  <si>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</si>
  <si>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</si>
  <si>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</si>
  <si>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</si>
  <si>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</si>
  <si>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</si>
  <si>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</si>
  <si>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</si>
  <si>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</si>
  <si>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</si>
  <si>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</si>
  <si>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</si>
  <si>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</si>
  <si>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</si>
  <si>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</si>
  <si>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</si>
  <si>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</si>
  <si>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</si>
  <si>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</si>
  <si>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</si>
  <si>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</si>
  <si>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</si>
  <si>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</si>
  <si>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</si>
  <si>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</si>
  <si>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</si>
  <si>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</si>
  <si>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</si>
  <si>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</si>
  <si>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</si>
  <si>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</si>
  <si>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</si>
  <si>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</si>
  <si>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</si>
  <si>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</si>
  <si>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</si>
  <si>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</si>
  <si>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</si>
  <si>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</si>
  <si>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</si>
  <si>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</si>
  <si>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</si>
  <si>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</si>
  <si>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</si>
  <si>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</si>
  <si>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</si>
  <si>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</si>
  <si>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</si>
  <si>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</si>
  <si>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</si>
  <si>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</si>
  <si>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</si>
  <si>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</si>
  <si>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</si>
  <si>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</si>
  <si>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</si>
  <si>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</si>
  <si>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</si>
  <si>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</si>
  <si>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</si>
  <si>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</si>
  <si>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</si>
  <si>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</si>
  <si>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</si>
  <si>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</si>
  <si>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</si>
  <si>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</si>
  <si>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</si>
  <si>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</si>
  <si>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</si>
  <si>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</si>
  <si>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</si>
  <si>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</si>
  <si>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</si>
  <si>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</si>
  <si>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</si>
  <si>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</si>
  <si>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</si>
  <si>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</si>
  <si>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</si>
  <si>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</si>
  <si>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</si>
  <si>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</si>
  <si>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</si>
  <si>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</si>
  <si>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</si>
  <si>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</si>
  <si>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</si>
  <si>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</si>
  <si>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</si>
  <si>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</si>
  <si>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</si>
  <si>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</si>
  <si>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</si>
  <si>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</si>
  <si>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</si>
  <si>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</si>
  <si>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</si>
  <si>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</si>
  <si>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</si>
  <si>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</si>
  <si>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</si>
  <si>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</si>
  <si>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</si>
  <si>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</si>
  <si>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</si>
  <si>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</si>
  <si>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</si>
  <si>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</si>
  <si>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</si>
  <si>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</si>
  <si>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</si>
  <si>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</si>
  <si>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</si>
  <si>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</si>
  <si>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</si>
  <si>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</si>
  <si>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</si>
  <si>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</si>
  <si>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</si>
  <si>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</si>
  <si>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</si>
  <si>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</si>
  <si>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</si>
  <si>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</si>
  <si>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</si>
  <si>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</si>
  <si>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</si>
  <si>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</si>
  <si>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</si>
  <si>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</si>
  <si>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</si>
  <si>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</si>
  <si>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</si>
  <si>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</si>
  <si>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</si>
  <si>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</si>
  <si>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</si>
  <si>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</si>
  <si>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</si>
  <si>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</si>
  <si>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</si>
  <si>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</si>
  <si>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</si>
  <si>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</si>
  <si>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</si>
  <si>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</si>
  <si>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</si>
  <si>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</si>
  <si>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</si>
  <si>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</si>
  <si>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</si>
  <si>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</si>
  <si>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</si>
  <si>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</si>
  <si>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</si>
  <si>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</si>
  <si>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</si>
  <si>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</si>
  <si>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</si>
  <si>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</si>
  <si>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</si>
  <si>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</si>
  <si>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</si>
  <si>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</si>
  <si>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</si>
  <si>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</si>
  <si>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</si>
  <si>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</si>
  <si>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</si>
  <si>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</si>
  <si>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</si>
  <si>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</si>
  <si>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</si>
  <si>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</si>
  <si>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</si>
  <si>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</si>
  <si>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</si>
  <si>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</si>
  <si>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</si>
  <si>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</si>
  <si>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</si>
  <si>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</si>
  <si>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</si>
  <si>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</si>
  <si>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</si>
  <si>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</si>
  <si>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</si>
  <si>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</si>
  <si>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</si>
  <si>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</si>
  <si>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</si>
  <si>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</si>
  <si>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</si>
  <si>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</si>
  <si>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</si>
  <si>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</si>
  <si>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</si>
  <si>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</si>
  <si>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</si>
  <si>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</si>
  <si>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</si>
  <si>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</si>
  <si>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</si>
  <si>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</si>
  <si>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</si>
  <si>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</si>
  <si>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</si>
  <si>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</si>
  <si>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</si>
  <si>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</si>
  <si>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</si>
  <si>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</si>
  <si>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</si>
  <si>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</si>
  <si>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</si>
  <si>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</si>
  <si>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</si>
  <si>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</si>
  <si>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</si>
  <si>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</si>
  <si>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</si>
  <si>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</si>
  <si>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</si>
  <si>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</si>
  <si>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</si>
  <si>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</si>
  <si>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</si>
  <si>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</si>
  <si>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</si>
  <si>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</si>
  <si>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</si>
  <si>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</si>
  <si>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</si>
  <si>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</si>
  <si>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</si>
  <si>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</si>
  <si>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</si>
  <si>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</si>
  <si>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</si>
  <si>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</si>
  <si>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</si>
  <si>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</si>
  <si>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</si>
  <si>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</si>
  <si>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</si>
  <si>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</si>
  <si>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</si>
  <si>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</si>
  <si>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</si>
  <si>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</si>
  <si>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</si>
  <si>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</si>
  <si>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</si>
  <si>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</si>
  <si>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</si>
  <si>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</si>
  <si>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</si>
  <si>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</si>
  <si>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</si>
  <si>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</si>
  <si>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</si>
  <si>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</si>
  <si>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</si>
  <si>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</si>
  <si>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</si>
  <si>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</si>
  <si>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</si>
  <si>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</si>
  <si>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</si>
  <si>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</si>
  <si>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</si>
  <si>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</si>
  <si>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</si>
  <si>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</si>
  <si>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</si>
  <si>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</si>
  <si>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</si>
  <si>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</si>
  <si>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</si>
  <si>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</si>
  <si>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</si>
  <si>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</si>
  <si>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</si>
  <si>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</si>
  <si>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</si>
  <si>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</si>
  <si>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</si>
  <si>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</si>
  <si>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</si>
  <si>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</si>
  <si>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</si>
  <si>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</si>
  <si>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</si>
  <si>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</si>
  <si>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</si>
  <si>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</si>
  <si>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</si>
  <si>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</si>
  <si>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</si>
  <si>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</si>
  <si>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</si>
  <si>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</si>
  <si>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</si>
  <si>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</si>
  <si>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</si>
  <si>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</si>
  <si>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</si>
  <si>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</si>
  <si>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</si>
  <si>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</si>
  <si>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</si>
  <si>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</si>
  <si>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</si>
  <si>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</si>
  <si>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</si>
  <si>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</si>
  <si>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</si>
  <si>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</si>
  <si>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</si>
  <si>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</si>
  <si>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</si>
  <si>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</si>
  <si>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</si>
  <si>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</si>
  <si>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</si>
  <si>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</si>
  <si>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</si>
  <si>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</si>
  <si>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</si>
  <si>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</si>
  <si>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</si>
  <si>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</si>
  <si>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</si>
  <si>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</si>
  <si>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</si>
  <si>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</si>
  <si>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</si>
  <si>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</si>
  <si>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</si>
  <si>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</si>
  <si>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</si>
  <si>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</si>
  <si>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</si>
  <si>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</si>
  <si>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</si>
  <si>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</si>
  <si>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</si>
  <si>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</si>
  <si>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</si>
  <si>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</si>
  <si>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</si>
  <si>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</si>
  <si>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</si>
  <si>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</si>
  <si>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</si>
  <si>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</si>
  <si>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</si>
  <si>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</si>
  <si>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</si>
  <si>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</si>
  <si>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</si>
  <si>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</si>
  <si>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</si>
  <si>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</si>
  <si>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</si>
  <si>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</si>
  <si>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</si>
  <si>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</si>
  <si>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</si>
  <si>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</si>
  <si>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</si>
  <si>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</si>
  <si>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</si>
  <si>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</si>
  <si>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</si>
  <si>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</si>
  <si>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</si>
  <si>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</si>
  <si>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</si>
  <si>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</si>
  <si>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</si>
  <si>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</si>
  <si>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</si>
  <si>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</si>
  <si>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</si>
  <si>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</si>
  <si>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</si>
  <si>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</si>
  <si>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</si>
  <si>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</si>
  <si>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</si>
  <si>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</si>
  <si>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</si>
  <si>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</si>
  <si>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</si>
  <si>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</si>
  <si>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</si>
  <si>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</si>
  <si>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</si>
  <si>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</si>
  <si>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</si>
  <si>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</si>
  <si>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</si>
  <si>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</si>
  <si>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</si>
  <si>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</si>
  <si>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</si>
  <si>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</si>
  <si>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</si>
  <si>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</si>
  <si>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</si>
  <si>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</si>
  <si>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</si>
  <si>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</si>
  <si>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</si>
  <si>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</si>
  <si>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</si>
  <si>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</si>
  <si>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</si>
  <si>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</si>
  <si>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</si>
  <si>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</si>
  <si>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</si>
  <si>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</si>
  <si>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</si>
  <si>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</si>
  <si>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</si>
  <si>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</si>
  <si>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</si>
  <si>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</si>
  <si>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</si>
  <si>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</si>
  <si>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</si>
  <si>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</si>
  <si>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</si>
  <si>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</si>
  <si>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</si>
  <si>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</si>
  <si>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</si>
  <si>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</si>
  <si>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</si>
  <si>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</si>
  <si>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</si>
  <si>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</si>
  <si>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</si>
  <si>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</si>
  <si>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</si>
  <si>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</si>
  <si>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</si>
  <si>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</si>
  <si>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</si>
  <si>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</si>
  <si>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</si>
  <si>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</si>
  <si>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</si>
  <si>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</si>
  <si>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</si>
  <si>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</si>
  <si>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</si>
  <si>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</si>
  <si>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</si>
  <si>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</si>
  <si>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</si>
  <si>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</si>
  <si>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</si>
  <si>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</si>
  <si>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</si>
  <si>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</si>
  <si>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</si>
  <si>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</si>
  <si>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</si>
  <si>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</si>
  <si>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</si>
  <si>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</si>
  <si>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</si>
  <si>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</si>
  <si>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</si>
  <si>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</si>
  <si>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</si>
  <si>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</si>
  <si>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</si>
  <si>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</si>
  <si>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</si>
  <si>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</si>
  <si>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</si>
  <si>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</si>
  <si>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</si>
  <si>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</si>
  <si>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</si>
  <si>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</si>
  <si>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</si>
  <si>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</si>
  <si>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</si>
  <si>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</si>
  <si>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</si>
  <si>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</si>
  <si>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</si>
  <si>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</si>
  <si>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</si>
  <si>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</si>
  <si>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</si>
  <si>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</si>
  <si>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</si>
  <si>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</si>
  <si>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</si>
  <si>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</si>
  <si>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</si>
  <si>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</si>
  <si>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</si>
  <si>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</si>
  <si>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</si>
  <si>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</si>
  <si>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</si>
  <si>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</si>
  <si>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</si>
  <si>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</si>
  <si>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</si>
  <si>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</si>
  <si>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</si>
  <si>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</si>
  <si>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</si>
  <si>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</si>
  <si>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</si>
  <si>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</si>
  <si>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</si>
  <si>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</si>
  <si>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</si>
  <si>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</si>
  <si>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</si>
  <si>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</si>
  <si>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</si>
  <si>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</si>
  <si>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</si>
  <si>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</si>
  <si>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</si>
  <si>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</si>
  <si>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</si>
  <si>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</si>
  <si>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</si>
  <si>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</si>
  <si>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</si>
  <si>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</si>
  <si>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</si>
  <si>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</si>
  <si>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</si>
  <si>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</si>
  <si>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</si>
  <si>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</si>
  <si>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</si>
  <si>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</si>
  <si>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</si>
  <si>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</si>
  <si>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</si>
  <si>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</si>
  <si>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</si>
  <si>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</si>
  <si>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</si>
  <si>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</si>
  <si>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</si>
  <si>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</si>
  <si>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</si>
  <si>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</si>
  <si>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</si>
  <si>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</si>
  <si>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</si>
  <si>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</si>
  <si>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</si>
  <si>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</si>
  <si>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</si>
  <si>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</si>
  <si>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</si>
  <si>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</si>
  <si>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</si>
  <si>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</si>
  <si>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</si>
  <si>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</si>
  <si>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</si>
  <si>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</si>
  <si>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</si>
  <si>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</si>
  <si>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</si>
  <si>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</si>
  <si>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</si>
  <si>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</si>
  <si>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</si>
  <si>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</si>
  <si>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</si>
  <si>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</si>
  <si>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</si>
  <si>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</si>
  <si>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</si>
  <si>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</si>
  <si>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</si>
  <si>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</si>
  <si>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</si>
  <si>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</si>
  <si>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</si>
  <si>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</si>
  <si>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</si>
  <si>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</si>
  <si>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</si>
  <si>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</si>
  <si>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</si>
  <si>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</si>
  <si>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</si>
  <si>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</si>
  <si>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</si>
  <si>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</si>
  <si>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</si>
  <si>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</si>
  <si>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</si>
  <si>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</si>
  <si>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</si>
  <si>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</si>
  <si>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</si>
  <si>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</si>
  <si>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</si>
  <si>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</si>
  <si>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</si>
  <si>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</si>
  <si>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</si>
  <si>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</si>
  <si>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</si>
  <si>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</si>
  <si>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</si>
  <si>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</si>
  <si>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</si>
  <si>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</si>
  <si>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</si>
  <si>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</si>
  <si>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</si>
  <si>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</si>
  <si>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</si>
  <si>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</si>
  <si>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</si>
  <si>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</si>
  <si>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</si>
  <si>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</si>
  <si>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</si>
  <si>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</si>
  <si>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</si>
  <si>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</si>
  <si>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</si>
  <si>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</si>
  <si>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</si>
  <si>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</si>
  <si>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</si>
  <si>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</si>
  <si>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</si>
  <si>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</si>
  <si>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</si>
  <si>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</si>
  <si>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</si>
  <si>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</si>
  <si>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</si>
  <si>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</si>
  <si>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</si>
  <si>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</si>
  <si>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</si>
  <si>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</si>
  <si>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</si>
  <si>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</si>
  <si>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</si>
  <si>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</si>
  <si>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</si>
  <si>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</si>
  <si>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</si>
  <si>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</si>
  <si>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</si>
  <si>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</si>
  <si>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</si>
  <si>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</si>
  <si>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</si>
  <si>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</si>
  <si>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</si>
  <si>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</si>
  <si>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</si>
  <si>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</si>
  <si>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</si>
  <si>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</si>
  <si>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</si>
  <si>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</si>
  <si>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</si>
  <si>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</si>
  <si>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</si>
  <si>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</si>
  <si>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</si>
  <si>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</si>
  <si>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</si>
  <si>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</si>
  <si>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</si>
  <si>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</si>
  <si>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</si>
  <si>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</si>
  <si>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</si>
  <si>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</si>
  <si>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</si>
  <si>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</si>
  <si>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</si>
  <si>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</si>
  <si>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</si>
  <si>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</si>
  <si>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</si>
  <si>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</si>
  <si>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</si>
  <si>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</si>
  <si>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</si>
  <si>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</si>
  <si>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</si>
  <si>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</si>
  <si>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</si>
  <si>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</si>
  <si>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</si>
  <si>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</si>
  <si>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</si>
  <si>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</si>
  <si>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</si>
  <si>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</si>
  <si>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</si>
  <si>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</si>
  <si>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</si>
  <si>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</si>
  <si>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</si>
  <si>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</si>
  <si>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</si>
  <si>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</si>
  <si>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</si>
  <si>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</si>
  <si>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</si>
  <si>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</si>
  <si>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</si>
  <si>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</si>
  <si>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</si>
  <si>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</si>
  <si>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</si>
  <si>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</si>
  <si>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</si>
  <si>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</si>
  <si>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</si>
  <si>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</si>
  <si>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</si>
  <si>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</si>
  <si>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</si>
  <si>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</si>
  <si>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</si>
  <si>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</si>
  <si>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</si>
  <si>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</si>
  <si>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</si>
  <si>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</si>
  <si>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</si>
  <si>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</si>
  <si>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</si>
  <si>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</si>
  <si>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</si>
  <si>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</si>
  <si>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</si>
  <si>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</si>
  <si>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</si>
  <si>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</si>
  <si>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</si>
  <si>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</si>
  <si>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</si>
  <si>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</si>
  <si>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</si>
  <si>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</si>
  <si>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</si>
  <si>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</si>
  <si>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</si>
  <si>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</si>
  <si>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</si>
  <si>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</si>
  <si>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</si>
  <si>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</si>
  <si>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</si>
  <si>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</si>
  <si>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</si>
  <si>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</si>
  <si>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</si>
  <si>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</si>
  <si>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</si>
  <si>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</si>
  <si>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</si>
  <si>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</si>
  <si>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</si>
  <si>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</si>
  <si>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</si>
  <si>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</si>
  <si>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</si>
  <si>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</si>
  <si>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</si>
  <si>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</si>
  <si>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</si>
  <si>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</si>
  <si>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</si>
  <si>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</si>
  <si>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</si>
  <si>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</si>
  <si>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</si>
  <si>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</si>
  <si>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</si>
  <si>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</si>
  <si>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</si>
  <si>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</si>
  <si>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</si>
  <si>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</si>
  <si>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</si>
  <si>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</si>
  <si>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</si>
  <si>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</si>
  <si>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</si>
  <si>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</si>
  <si>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</si>
  <si>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</si>
  <si>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</si>
  <si>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</si>
  <si>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</si>
  <si>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</si>
  <si>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</si>
  <si>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</si>
  <si>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</si>
  <si>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</si>
  <si>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</si>
  <si>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</si>
  <si>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</si>
  <si>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</si>
  <si>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</si>
  <si>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</si>
  <si>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</si>
  <si>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</si>
  <si>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</si>
  <si>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</si>
  <si>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</si>
  <si>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</si>
  <si>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</si>
  <si>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</si>
  <si>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</si>
  <si>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</si>
  <si>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</si>
  <si>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</si>
  <si>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</si>
  <si>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</si>
  <si>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</si>
  <si>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</si>
  <si>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</si>
  <si>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</si>
  <si>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</si>
  <si>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</si>
  <si>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</si>
  <si>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</si>
  <si>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</si>
  <si>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</si>
  <si>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</si>
  <si>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</si>
  <si>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</si>
  <si>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</si>
  <si>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</si>
  <si>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</si>
  <si>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</si>
  <si>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</si>
  <si>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</si>
  <si>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</si>
  <si>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</si>
  <si>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</si>
  <si>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</si>
  <si>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</si>
  <si>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</si>
  <si>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</si>
  <si>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</si>
  <si>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</si>
  <si>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</si>
  <si>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</si>
  <si>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</si>
  <si>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</si>
  <si>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</si>
  <si>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</si>
  <si>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</si>
  <si>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</si>
  <si>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</si>
  <si>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</si>
  <si>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</si>
  <si>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</si>
  <si>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</si>
  <si>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</si>
  <si>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</si>
  <si>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</si>
  <si>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</si>
  <si>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</si>
  <si>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</si>
  <si>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</si>
  <si>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</si>
  <si>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</si>
  <si>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</si>
  <si>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</si>
  <si>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</si>
  <si>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</si>
  <si>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</si>
  <si>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</si>
  <si>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</si>
  <si>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</si>
  <si>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</si>
  <si>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</si>
  <si>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</si>
  <si>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</si>
  <si>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</si>
  <si>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</si>
  <si>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</si>
  <si>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</si>
  <si>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</si>
  <si>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</si>
  <si>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</si>
  <si>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</si>
  <si>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</si>
  <si>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</si>
  <si>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</si>
  <si>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</si>
  <si>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</si>
  <si>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</si>
  <si>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</si>
  <si>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</si>
  <si>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</si>
  <si>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</si>
  <si>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</si>
  <si>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</si>
  <si>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</si>
  <si>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</si>
  <si>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</si>
  <si>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</si>
  <si>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</si>
  <si>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</si>
  <si>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</si>
  <si>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</si>
  <si>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</si>
  <si>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</si>
  <si>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</si>
  <si>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</si>
  <si>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</si>
  <si>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</si>
  <si>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</si>
  <si>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</si>
  <si>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</si>
  <si>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</si>
  <si>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</si>
  <si>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</si>
  <si>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</si>
  <si>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</si>
  <si>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</si>
  <si>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</si>
  <si>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</si>
  <si>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</si>
  <si>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</si>
  <si>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</si>
  <si>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</si>
  <si>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</si>
  <si>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</si>
  <si>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</si>
  <si>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</si>
  <si>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</si>
  <si>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</si>
  <si>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</si>
  <si>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</si>
  <si>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</si>
  <si>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</si>
  <si>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</si>
  <si>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</si>
  <si>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</si>
  <si>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</si>
  <si>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</si>
  <si>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</si>
  <si>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</si>
  <si>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</si>
  <si>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</si>
  <si>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</si>
  <si>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</si>
  <si>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</si>
  <si>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</si>
  <si>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</si>
  <si>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</si>
  <si>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</si>
  <si>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</si>
  <si>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</si>
  <si>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</si>
  <si>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</si>
  <si>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</si>
  <si>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</si>
  <si>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</si>
  <si>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</si>
  <si>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</si>
  <si>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</si>
  <si>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</si>
  <si>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</si>
  <si>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</si>
  <si>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</si>
  <si>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</si>
  <si>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</si>
  <si>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</si>
  <si>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</si>
  <si>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</si>
  <si>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</si>
  <si>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</si>
  <si>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</si>
  <si>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</si>
  <si>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</si>
  <si>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</si>
  <si>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</si>
  <si>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</si>
  <si>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</si>
  <si>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</si>
  <si>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</si>
  <si>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</si>
  <si>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</si>
  <si>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</si>
  <si>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</si>
  <si>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</si>
  <si>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</si>
  <si>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</si>
  <si>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</si>
  <si>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</si>
  <si>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</si>
  <si>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</si>
  <si>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</si>
  <si>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</si>
  <si>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</si>
  <si>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</si>
  <si>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</si>
  <si>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</si>
  <si>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</si>
  <si>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</si>
  <si>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</si>
  <si>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</si>
  <si>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</si>
  <si>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</si>
  <si>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</si>
  <si>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</si>
  <si>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</si>
  <si>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</si>
  <si>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</si>
  <si>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</si>
  <si>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</si>
  <si>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</si>
  <si>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</si>
  <si>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</si>
  <si>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</si>
  <si>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</si>
  <si>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</si>
  <si>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</si>
  <si>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</si>
  <si>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</si>
  <si>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</si>
  <si>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</si>
  <si>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</si>
  <si>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</si>
  <si>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</si>
  <si>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</si>
  <si>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</si>
  <si>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</si>
  <si>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</si>
  <si>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</si>
  <si>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</si>
  <si>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</si>
  <si>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</si>
  <si>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</si>
  <si>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</si>
  <si>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</si>
  <si>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</si>
  <si>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</si>
  <si>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</si>
  <si>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</si>
  <si>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</si>
  <si>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</si>
  <si>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</si>
  <si>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</si>
  <si>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</si>
  <si>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</si>
  <si>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</si>
  <si>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</si>
  <si>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</si>
  <si>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</si>
  <si>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</si>
  <si>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</si>
  <si>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</si>
  <si>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</si>
  <si>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</si>
  <si>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</si>
  <si>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</si>
  <si>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</si>
  <si>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</si>
  <si>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</si>
  <si>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</si>
  <si>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</si>
  <si>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</si>
  <si>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</si>
  <si>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</si>
  <si>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</si>
  <si>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</si>
  <si>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</si>
  <si>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</si>
  <si>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</si>
  <si>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</si>
  <si>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</si>
  <si>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</si>
  <si>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</si>
  <si>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</si>
  <si>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</si>
  <si>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</si>
  <si>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</si>
  <si>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</si>
  <si>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</si>
  <si>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</si>
  <si>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</si>
  <si>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</si>
  <si>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</si>
  <si>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</si>
  <si>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</si>
  <si>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</si>
  <si>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</si>
  <si>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</si>
  <si>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</si>
  <si>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</si>
  <si>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</si>
  <si>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</si>
  <si>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</si>
  <si>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</si>
  <si>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</si>
  <si>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</si>
  <si>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</si>
  <si>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</si>
  <si>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</si>
  <si>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</si>
  <si>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</si>
  <si>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</si>
  <si>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</si>
  <si>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</si>
  <si>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</si>
  <si>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</si>
  <si>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</si>
  <si>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</si>
  <si>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</si>
  <si>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</si>
  <si>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</si>
  <si>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</si>
  <si>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</si>
  <si>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</si>
  <si>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</si>
  <si>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</si>
  <si>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</si>
  <si>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</si>
  <si>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</si>
  <si>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</si>
  <si>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</si>
  <si>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</si>
  <si>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</si>
  <si>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</si>
  <si>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</si>
  <si>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</si>
  <si>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</si>
  <si>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</si>
  <si>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</si>
  <si>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</si>
  <si>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</si>
  <si>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</si>
  <si>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</si>
  <si>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</si>
  <si>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</si>
  <si>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</si>
  <si>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</si>
  <si>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</si>
  <si>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</si>
  <si>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</si>
  <si>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</si>
  <si>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</si>
  <si>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</si>
  <si>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</si>
  <si>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</si>
  <si>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</si>
  <si>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</si>
  <si>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</si>
  <si>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</si>
  <si>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</si>
  <si>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</si>
  <si>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</si>
  <si>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</si>
  <si>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</si>
  <si>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</si>
  <si>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</si>
  <si>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</si>
  <si>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</si>
  <si>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</si>
  <si>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</si>
  <si>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</si>
  <si>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</si>
  <si>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</si>
  <si>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</si>
  <si>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</si>
  <si>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</si>
  <si>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</si>
  <si>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</si>
  <si>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</si>
  <si>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</si>
  <si>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</si>
  <si>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</si>
  <si>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</si>
  <si>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</si>
  <si>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</si>
  <si>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</si>
  <si>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</si>
  <si>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</si>
  <si>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</si>
  <si>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</si>
  <si>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</si>
  <si>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</si>
  <si>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</si>
  <si>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</si>
  <si>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</si>
  <si>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</si>
  <si>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</si>
  <si>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</si>
  <si>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</si>
  <si>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</si>
  <si>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</si>
  <si>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</si>
  <si>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</si>
  <si>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</si>
  <si>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</si>
  <si>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</si>
  <si>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</si>
  <si>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</si>
  <si>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</si>
  <si>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</si>
  <si>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</si>
  <si>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</si>
  <si>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</si>
  <si>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</si>
  <si>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</si>
  <si>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</si>
  <si>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</si>
  <si>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</si>
  <si>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</si>
  <si>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</si>
  <si>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</si>
  <si>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</si>
  <si>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</si>
  <si>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</si>
  <si>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</si>
  <si>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</si>
  <si>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</si>
  <si>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</si>
  <si>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</si>
  <si>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</si>
  <si>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</si>
  <si>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</si>
  <si>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</si>
  <si>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</si>
  <si>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</si>
  <si>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</si>
  <si>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</si>
  <si>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</si>
  <si>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</si>
  <si>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</si>
  <si>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</si>
  <si>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</si>
  <si>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</si>
  <si>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</si>
  <si>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</si>
  <si>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</si>
  <si>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</si>
  <si>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</si>
  <si>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</si>
  <si>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</si>
  <si>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</si>
  <si>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</si>
  <si>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</si>
  <si>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</si>
  <si>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</si>
  <si>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</si>
  <si>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</si>
  <si>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</si>
  <si>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</si>
  <si>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</si>
  <si>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</si>
  <si>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</si>
  <si>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</si>
  <si>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</si>
  <si>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</si>
  <si>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</si>
  <si>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</si>
  <si>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</si>
  <si>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</si>
  <si>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</si>
  <si>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</si>
  <si>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</si>
  <si>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</si>
  <si>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</si>
  <si>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</si>
  <si>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</si>
  <si>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</si>
  <si>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</si>
  <si>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</si>
  <si>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</si>
  <si>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</si>
  <si>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</si>
  <si>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</si>
  <si>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</si>
  <si>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</si>
  <si>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</si>
  <si>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</si>
  <si>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</si>
  <si>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</si>
  <si>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</si>
  <si>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</si>
  <si>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</si>
  <si>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</si>
  <si>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</si>
  <si>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</si>
  <si>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</si>
  <si>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</si>
  <si>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</si>
  <si>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</si>
  <si>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</si>
  <si>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</si>
  <si>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</si>
  <si>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</si>
  <si>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</si>
  <si>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</si>
  <si>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</si>
  <si>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</si>
  <si>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</si>
  <si>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</si>
  <si>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</si>
  <si>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</si>
  <si>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</si>
  <si>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</si>
  <si>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</si>
  <si>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</si>
  <si>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</si>
  <si>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</si>
  <si>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</si>
  <si>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</si>
  <si>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</si>
  <si>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</si>
  <si>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</si>
  <si>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</si>
  <si>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</si>
  <si>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</si>
  <si>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</si>
  <si>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</si>
  <si>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</si>
  <si>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</si>
  <si>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</si>
  <si>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</si>
  <si>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</si>
  <si>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</si>
  <si>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</si>
  <si>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</si>
  <si>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</si>
  <si>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</si>
  <si>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</si>
  <si>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</si>
  <si>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</si>
  <si>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</si>
  <si>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</si>
  <si>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</si>
  <si>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</si>
  <si>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</si>
  <si>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</si>
  <si>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</si>
  <si>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</si>
  <si>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</si>
  <si>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</si>
  <si>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</si>
  <si>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</si>
  <si>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</si>
  <si>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</si>
  <si>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</si>
  <si>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</si>
  <si>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</si>
  <si>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</si>
  <si>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</si>
  <si>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</si>
  <si>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</si>
  <si>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</si>
  <si>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</si>
  <si>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</si>
  <si>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</si>
  <si>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</si>
  <si>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</si>
  <si>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</si>
  <si>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</si>
  <si>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</si>
  <si>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</si>
  <si>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</si>
  <si>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</si>
  <si>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</si>
  <si>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</si>
  <si>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</si>
  <si>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</si>
  <si>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</si>
  <si>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</si>
  <si>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</si>
  <si>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</si>
  <si>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</si>
  <si>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</si>
  <si>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</si>
  <si>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</si>
  <si>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</si>
  <si>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</si>
  <si>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</si>
  <si>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</si>
  <si>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</si>
  <si>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</si>
  <si>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</si>
  <si>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</si>
  <si>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</si>
  <si>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</si>
  <si>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</si>
  <si>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</si>
  <si>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</si>
  <si>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</si>
  <si>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</si>
  <si>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</si>
  <si>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</si>
  <si>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</si>
  <si>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</si>
  <si>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</si>
  <si>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</si>
  <si>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</si>
  <si>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</si>
  <si>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</si>
  <si>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</si>
  <si>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</si>
  <si>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</si>
  <si>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</si>
  <si>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</si>
  <si>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</si>
  <si>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</si>
  <si>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</si>
  <si>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</si>
  <si>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</si>
  <si>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</si>
  <si>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</si>
  <si>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</si>
  <si>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</si>
  <si>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</si>
  <si>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</si>
  <si>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</si>
  <si>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</si>
  <si>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</si>
  <si>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</si>
  <si>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</si>
  <si>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</si>
  <si>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</si>
  <si>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</si>
  <si>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</si>
  <si>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</si>
  <si>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</si>
  <si>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</si>
  <si>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</si>
  <si>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</si>
  <si>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</si>
  <si>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</si>
  <si>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</si>
  <si>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</si>
  <si>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</si>
  <si>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</si>
  <si>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</si>
  <si>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</si>
  <si>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</si>
  <si>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</si>
  <si>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</si>
  <si>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</si>
  <si>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</si>
  <si>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</si>
  <si>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</si>
  <si>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</si>
  <si>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</si>
  <si>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</si>
  <si>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</si>
  <si>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</si>
  <si>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</si>
  <si>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</si>
  <si>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</si>
  <si>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</si>
  <si>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</si>
  <si>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</si>
  <si>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</si>
  <si>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</si>
  <si>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</si>
  <si>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</si>
  <si>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</si>
  <si>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</si>
  <si>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</si>
  <si>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</si>
  <si>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</si>
  <si>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</si>
  <si>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</si>
  <si>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</si>
  <si>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</si>
  <si>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</si>
  <si>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</si>
  <si>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</si>
  <si>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</si>
  <si>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</si>
  <si>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</si>
  <si>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</si>
  <si>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</si>
  <si>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</si>
  <si>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</si>
  <si>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</si>
  <si>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</si>
  <si>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</si>
  <si>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</si>
  <si>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</si>
  <si>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</si>
  <si>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</si>
  <si>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</si>
  <si>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</si>
  <si>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</si>
  <si>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</si>
  <si>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</si>
  <si>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</si>
  <si>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</si>
  <si>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</si>
  <si>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</si>
  <si>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</si>
  <si>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</si>
  <si>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</si>
  <si>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</si>
  <si>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</si>
  <si>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</si>
  <si>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</si>
  <si>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</si>
  <si>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</si>
  <si>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</si>
  <si>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</si>
  <si>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</si>
  <si>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</si>
  <si>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</si>
  <si>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</si>
  <si>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</si>
  <si>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</si>
  <si>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</si>
  <si>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</si>
  <si>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</si>
  <si>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</si>
  <si>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</si>
  <si>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</si>
  <si>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</si>
  <si>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</si>
  <si>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</si>
  <si>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</si>
  <si>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</si>
  <si>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</si>
  <si>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</si>
  <si>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</si>
  <si>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</si>
  <si>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</si>
  <si>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</si>
  <si>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</si>
  <si>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</si>
  <si>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</si>
  <si>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</si>
  <si>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</si>
  <si>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</si>
  <si>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</si>
  <si>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</si>
  <si>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</si>
  <si>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</si>
  <si>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</si>
  <si>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</si>
  <si>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</si>
  <si>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</si>
  <si>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</si>
  <si>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</si>
  <si>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</si>
  <si>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</si>
  <si>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</si>
  <si>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</si>
  <si>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</si>
  <si>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</si>
  <si>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</si>
  <si>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</si>
  <si>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</si>
  <si>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</si>
  <si>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</si>
  <si>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</si>
  <si>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</si>
  <si>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</si>
  <si>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</si>
  <si>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</si>
  <si>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</si>
  <si>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</si>
  <si>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</si>
  <si>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</si>
  <si>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</si>
  <si>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</si>
  <si>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</si>
  <si>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</si>
  <si>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</si>
  <si>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</si>
  <si>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</si>
  <si>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</si>
  <si>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</si>
  <si>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</si>
  <si>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</si>
  <si>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</si>
  <si>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</si>
  <si>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</si>
  <si>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</si>
  <si>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</si>
  <si>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</si>
  <si>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</si>
  <si>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</si>
  <si>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</si>
  <si>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</si>
  <si>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</si>
  <si>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</si>
  <si>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</si>
  <si>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</si>
  <si>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</si>
  <si>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</si>
  <si>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</si>
  <si>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</si>
  <si>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马武镇2021年预算执行情况和
2022年预算（草案）(续）</t>
    <phoneticPr fontId="69" type="noConversion"/>
  </si>
  <si>
    <t xml:space="preserve">  预备费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</si>
</sst>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5">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2"/>
      <color theme="1"/>
      <name val="宋体"/>
      <family val="3"/>
      <charset val="134"/>
      <scheme val="minor"/>
    </font>
    <font>
      <b/>
      <sz val="12"/>
      <name val="宋体"/>
      <family val="3"/>
      <charset val="134"/>
      <scheme val="major"/>
    </font>
    <font>
      <sz val="12"/>
      <color indexed="8"/>
      <name val="宋体"/>
      <family val="3"/>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60">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80" fontId="9" fillId="0" borderId="15" xfId="29" applyNumberForma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2" fontId="28" fillId="2" borderId="17" xfId="30" applyNumberFormat="1" applyFont="1" applyFill="1" applyBorder="1">
      <alignmen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9" fontId="25" fillId="2" borderId="15" xfId="4" applyNumberFormat="1" applyFont="1" applyFill="1" applyBorder="1">
      <alignment vertical="center"/>
    </xf>
    <xf numFmtId="9" fontId="82" fillId="2" borderId="15" xfId="4" applyNumberFormat="1" applyFont="1" applyFill="1" applyBorder="1">
      <alignment vertical="center"/>
    </xf>
    <xf numFmtId="183" fontId="80" fillId="2" borderId="15" xfId="30" applyNumberFormat="1" applyFont="1" applyFill="1" applyBorder="1">
      <alignment vertical="center"/>
    </xf>
    <xf numFmtId="183" fontId="23" fillId="2" borderId="15" xfId="1" applyNumberFormat="1" applyFont="1" applyFill="1" applyBorder="1" applyAlignment="1" applyProtection="1">
      <alignment horizontal="right" vertical="center" wrapText="1"/>
      <protection locked="0"/>
    </xf>
    <xf numFmtId="183" fontId="25" fillId="2" borderId="15" xfId="4" applyNumberFormat="1" applyFont="1" applyFill="1" applyBorder="1">
      <alignment vertical="center"/>
    </xf>
    <xf numFmtId="183" fontId="18" fillId="2" borderId="15" xfId="4" applyNumberFormat="1" applyFont="1" applyFill="1" applyBorder="1" applyAlignment="1">
      <alignment horizontal="right" vertical="center"/>
    </xf>
    <xf numFmtId="183" fontId="83" fillId="2" borderId="16" xfId="1" applyNumberFormat="1" applyFont="1" applyFill="1" applyBorder="1" applyAlignment="1" applyProtection="1">
      <alignment horizontal="right" vertical="center" wrapText="1"/>
      <protection locked="0"/>
    </xf>
    <xf numFmtId="183" fontId="19" fillId="2" borderId="16" xfId="4" applyNumberFormat="1" applyFont="1" applyFill="1" applyBorder="1" applyAlignment="1">
      <alignment horizontal="right" vertical="center"/>
    </xf>
    <xf numFmtId="183" fontId="33" fillId="2" borderId="15" xfId="71" applyNumberFormat="1" applyFont="1" applyFill="1" applyBorder="1" applyAlignment="1" applyProtection="1">
      <alignment horizontal="right" vertical="center" wrapText="1"/>
      <protection locked="0"/>
    </xf>
    <xf numFmtId="183" fontId="18" fillId="2" borderId="15" xfId="4" applyNumberFormat="1" applyFont="1" applyFill="1" applyBorder="1" applyAlignment="1">
      <alignment vertical="center"/>
    </xf>
    <xf numFmtId="183" fontId="82" fillId="2" borderId="15" xfId="4" applyNumberFormat="1" applyFont="1" applyFill="1" applyBorder="1">
      <alignment vertical="center"/>
    </xf>
    <xf numFmtId="183" fontId="11" fillId="2" borderId="15" xfId="9" applyNumberFormat="1" applyFont="1" applyFill="1" applyBorder="1"/>
    <xf numFmtId="183" fontId="35" fillId="2" borderId="15" xfId="9" applyNumberFormat="1" applyFont="1" applyFill="1" applyBorder="1" applyAlignment="1">
      <alignment horizontal="right" vertical="center"/>
    </xf>
    <xf numFmtId="183" fontId="25" fillId="2" borderId="15" xfId="71" applyNumberFormat="1" applyFont="1" applyFill="1" applyBorder="1" applyAlignment="1">
      <alignment horizontal="right" vertical="center"/>
    </xf>
    <xf numFmtId="183" fontId="82" fillId="2" borderId="15" xfId="71" applyNumberFormat="1" applyFont="1" applyFill="1" applyBorder="1" applyAlignment="1">
      <alignment horizontal="right" vertical="center"/>
    </xf>
    <xf numFmtId="183" fontId="82" fillId="2" borderId="15" xfId="4" applyNumberFormat="1" applyFont="1" applyFill="1" applyBorder="1" applyAlignment="1">
      <alignment horizontal="right" vertical="center"/>
    </xf>
    <xf numFmtId="183" fontId="22" fillId="2" borderId="15" xfId="9" applyNumberFormat="1" applyFont="1" applyFill="1" applyBorder="1" applyAlignment="1">
      <alignment horizontal="right" vertical="center"/>
    </xf>
    <xf numFmtId="183" fontId="11" fillId="2" borderId="17" xfId="9" applyNumberFormat="1" applyFont="1" applyFill="1" applyBorder="1"/>
    <xf numFmtId="183" fontId="4" fillId="2" borderId="16" xfId="9" applyNumberFormat="1" applyFont="1" applyFill="1" applyBorder="1" applyAlignment="1">
      <alignment horizontal="right" vertical="center"/>
    </xf>
    <xf numFmtId="183" fontId="18" fillId="2" borderId="16" xfId="4" applyNumberFormat="1" applyFont="1" applyFill="1" applyBorder="1" applyAlignment="1">
      <alignment horizontal="right" vertical="center"/>
    </xf>
    <xf numFmtId="0" fontId="28" fillId="0" borderId="15" xfId="71" applyNumberFormat="1" applyFont="1" applyFill="1" applyBorder="1" applyAlignment="1">
      <alignment horizontal="right" vertical="center"/>
    </xf>
    <xf numFmtId="183" fontId="30" fillId="0" borderId="15" xfId="29" applyNumberFormat="1" applyFont="1" applyFill="1" applyBorder="1" applyAlignment="1">
      <alignment horizontal="right" vertical="center"/>
    </xf>
    <xf numFmtId="183" fontId="28" fillId="0" borderId="15" xfId="29" applyNumberFormat="1" applyFont="1" applyFill="1" applyBorder="1">
      <alignment vertical="center"/>
    </xf>
    <xf numFmtId="183" fontId="9" fillId="0" borderId="17" xfId="29" applyNumberFormat="1" applyFill="1" applyBorder="1">
      <alignment vertical="center"/>
    </xf>
    <xf numFmtId="183" fontId="84" fillId="0" borderId="15" xfId="29" applyNumberFormat="1" applyFont="1" applyFill="1" applyBorder="1" applyAlignment="1">
      <alignment horizontal="right" vertical="center"/>
    </xf>
    <xf numFmtId="183" fontId="23" fillId="0" borderId="15" xfId="1" applyNumberFormat="1" applyFont="1" applyFill="1" applyBorder="1" applyAlignment="1" applyProtection="1">
      <alignment horizontal="right" vertical="center" wrapText="1"/>
      <protection locked="0"/>
    </xf>
    <xf numFmtId="183" fontId="30" fillId="0" borderId="16" xfId="29" applyNumberFormat="1" applyFont="1" applyFill="1" applyBorder="1" applyAlignment="1">
      <alignment horizontal="right" vertical="center"/>
    </xf>
    <xf numFmtId="183" fontId="28" fillId="0" borderId="16" xfId="29" applyNumberFormat="1" applyFont="1" applyFill="1" applyBorder="1" applyAlignment="1">
      <alignment horizontal="right" vertical="center"/>
    </xf>
    <xf numFmtId="183" fontId="9" fillId="0" borderId="16" xfId="29" applyNumberFormat="1" applyFill="1" applyBorder="1">
      <alignment vertical="center"/>
    </xf>
    <xf numFmtId="183" fontId="23" fillId="0" borderId="16" xfId="1" applyNumberFormat="1" applyFont="1" applyFill="1" applyBorder="1" applyAlignment="1" applyProtection="1">
      <alignment horizontal="right" vertical="center" wrapText="1"/>
      <protection locked="0"/>
    </xf>
    <xf numFmtId="176" fontId="68" fillId="2" borderId="15" xfId="18" applyNumberFormat="1" applyFont="1" applyFill="1" applyBorder="1" applyAlignment="1">
      <alignment horizontal="righ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9640;&#26126;\&#37096;&#38376;&#20915;&#31639;\&#39044;&#20915;&#31639;&#20844;&#24320;\2021&#24180;&#20915;&#31639;2022&#24180;&#39044;&#31639;\2022&#24180;&#39044;&#31639;\&#34920;&#26679;&#65306;&#38468;&#20214;&#19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16">
          <cell r="D16" t="e">
            <v>#DIV/0!</v>
          </cell>
        </row>
        <row r="18">
          <cell r="D18" t="e">
            <v>#DIV/0!</v>
          </cell>
        </row>
        <row r="19">
          <cell r="D19" t="e">
            <v>#DIV/0!</v>
          </cell>
        </row>
        <row r="20">
          <cell r="D20" t="e">
            <v>#DIV/0!</v>
          </cell>
        </row>
        <row r="21">
          <cell r="D21" t="e">
            <v>#DIV/0!</v>
          </cell>
        </row>
        <row r="23">
          <cell r="D23" t="e">
            <v>#DIV/0!</v>
          </cell>
        </row>
        <row r="24">
          <cell r="D24"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5" sqref="D5"/>
    </sheetView>
  </sheetViews>
  <sheetFormatPr defaultColWidth="10" defaultRowHeight="13.5"/>
  <cols>
    <col min="1" max="16384" width="10" style="69"/>
  </cols>
  <sheetData>
    <row r="1" spans="1:9" ht="18.75">
      <c r="A1" s="70"/>
    </row>
    <row r="11" spans="1:9" ht="87.75" customHeight="1">
      <c r="A11" s="326" t="s">
        <v>1655</v>
      </c>
      <c r="B11" s="327"/>
      <c r="C11" s="327"/>
      <c r="D11" s="327"/>
      <c r="E11" s="327"/>
      <c r="F11" s="327"/>
      <c r="G11" s="327"/>
      <c r="H11" s="327"/>
      <c r="I11" s="327"/>
    </row>
    <row r="43" spans="1:9" ht="30" customHeight="1">
      <c r="A43" s="328">
        <v>44562</v>
      </c>
      <c r="B43" s="329"/>
      <c r="C43" s="329"/>
      <c r="D43" s="329"/>
      <c r="E43" s="329"/>
      <c r="F43" s="329"/>
      <c r="G43" s="329"/>
      <c r="H43" s="329"/>
      <c r="I43" s="329"/>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workbookViewId="0">
      <selection activeCell="A15" sqref="A15"/>
    </sheetView>
  </sheetViews>
  <sheetFormatPr defaultColWidth="10" defaultRowHeight="13.5"/>
  <cols>
    <col min="1" max="1" width="6.375" style="65" customWidth="1"/>
    <col min="2" max="2" width="74.875" style="65" customWidth="1"/>
    <col min="3" max="16384" width="10" style="65"/>
  </cols>
  <sheetData>
    <row r="1" spans="2:2" s="66" customFormat="1" ht="58.5" customHeight="1">
      <c r="B1" s="67" t="s">
        <v>246</v>
      </c>
    </row>
    <row r="2" spans="2:2" s="66" customFormat="1" ht="27" customHeight="1">
      <c r="B2" s="71" t="s">
        <v>247</v>
      </c>
    </row>
    <row r="3" spans="2:2" s="68" customFormat="1" ht="27" customHeight="1">
      <c r="B3" s="72" t="s">
        <v>248</v>
      </c>
    </row>
    <row r="4" spans="2:2" ht="27" customHeight="1">
      <c r="B4" s="73" t="s">
        <v>304</v>
      </c>
    </row>
    <row r="5" spans="2:2" ht="27" customHeight="1">
      <c r="B5" s="73" t="s">
        <v>305</v>
      </c>
    </row>
    <row r="6" spans="2:2" ht="27" customHeight="1">
      <c r="B6" s="72" t="s">
        <v>249</v>
      </c>
    </row>
    <row r="7" spans="2:2" ht="27" customHeight="1">
      <c r="B7" s="73" t="s">
        <v>306</v>
      </c>
    </row>
    <row r="8" spans="2:2" ht="27" customHeight="1">
      <c r="B8" s="73" t="s">
        <v>307</v>
      </c>
    </row>
    <row r="9" spans="2:2" ht="27" customHeight="1">
      <c r="B9" s="72" t="s">
        <v>250</v>
      </c>
    </row>
    <row r="10" spans="2:2" ht="27" customHeight="1">
      <c r="B10" s="73" t="s">
        <v>308</v>
      </c>
    </row>
    <row r="11" spans="2:2" ht="27" customHeight="1">
      <c r="B11" s="71" t="s">
        <v>251</v>
      </c>
    </row>
    <row r="12" spans="2:2" ht="27" customHeight="1">
      <c r="B12" s="72" t="s">
        <v>252</v>
      </c>
    </row>
    <row r="13" spans="2:2" ht="27" customHeight="1">
      <c r="B13" s="73" t="s">
        <v>309</v>
      </c>
    </row>
    <row r="14" spans="2:2" ht="27" customHeight="1">
      <c r="B14" s="73" t="s">
        <v>310</v>
      </c>
    </row>
    <row r="15" spans="2:2" ht="44.25" customHeight="1">
      <c r="B15" s="74" t="s">
        <v>311</v>
      </c>
    </row>
    <row r="16" spans="2:2" ht="44.25" customHeight="1">
      <c r="B16" s="74" t="s">
        <v>312</v>
      </c>
    </row>
    <row r="17" spans="2:2" ht="27" customHeight="1">
      <c r="B17" s="72" t="s">
        <v>249</v>
      </c>
    </row>
    <row r="18" spans="2:2" ht="27" customHeight="1">
      <c r="B18" s="73" t="s">
        <v>313</v>
      </c>
    </row>
    <row r="19" spans="2:2" ht="27" customHeight="1">
      <c r="B19" s="73" t="s">
        <v>314</v>
      </c>
    </row>
    <row r="20" spans="2:2" ht="27" customHeight="1">
      <c r="B20" s="72" t="s">
        <v>250</v>
      </c>
    </row>
    <row r="21" spans="2:2" ht="27" customHeight="1">
      <c r="B21" s="73" t="s">
        <v>315</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N44"/>
  <sheetViews>
    <sheetView showZeros="0" topLeftCell="A19" workbookViewId="0">
      <selection activeCell="G6" sqref="G6"/>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31" t="s">
        <v>236</v>
      </c>
      <c r="B1" s="331"/>
      <c r="C1" s="331"/>
      <c r="D1" s="331"/>
      <c r="E1" s="331"/>
      <c r="F1" s="331"/>
      <c r="G1" s="331"/>
      <c r="H1" s="331"/>
      <c r="I1" s="331"/>
      <c r="J1" s="331"/>
      <c r="K1" s="331"/>
      <c r="L1" s="331"/>
      <c r="M1" s="331"/>
      <c r="N1" s="331"/>
    </row>
    <row r="2" spans="1:14" ht="23.25" customHeight="1">
      <c r="A2" s="330" t="s">
        <v>298</v>
      </c>
      <c r="B2" s="330"/>
      <c r="C2" s="330"/>
      <c r="D2" s="330"/>
      <c r="E2" s="330"/>
      <c r="F2" s="330"/>
      <c r="G2" s="330"/>
      <c r="H2" s="330"/>
      <c r="I2" s="330"/>
      <c r="J2" s="330"/>
      <c r="K2" s="330"/>
      <c r="L2" s="330"/>
      <c r="M2" s="330"/>
      <c r="N2" s="330"/>
    </row>
    <row r="3" spans="1:14" ht="18" customHeight="1" thickBot="1">
      <c r="A3" s="19"/>
      <c r="B3" s="19"/>
      <c r="C3" s="19"/>
      <c r="D3" s="19"/>
      <c r="E3" s="19"/>
      <c r="F3" s="19"/>
      <c r="G3" s="19"/>
      <c r="H3" s="19"/>
      <c r="I3" s="19"/>
      <c r="J3" s="19"/>
      <c r="K3" s="19"/>
      <c r="L3" s="19"/>
      <c r="M3" s="19"/>
      <c r="N3" s="64" t="s">
        <v>32</v>
      </c>
    </row>
    <row r="4" spans="1:14" ht="56.25">
      <c r="A4" s="177" t="s">
        <v>0</v>
      </c>
      <c r="B4" s="178" t="s">
        <v>228</v>
      </c>
      <c r="C4" s="178" t="s">
        <v>167</v>
      </c>
      <c r="D4" s="178" t="s">
        <v>168</v>
      </c>
      <c r="E4" s="178" t="s">
        <v>43</v>
      </c>
      <c r="F4" s="178" t="s">
        <v>256</v>
      </c>
      <c r="G4" s="179" t="s">
        <v>255</v>
      </c>
      <c r="H4" s="180" t="s">
        <v>1</v>
      </c>
      <c r="I4" s="178" t="s">
        <v>228</v>
      </c>
      <c r="J4" s="178" t="s">
        <v>167</v>
      </c>
      <c r="K4" s="178" t="s">
        <v>168</v>
      </c>
      <c r="L4" s="178" t="s">
        <v>43</v>
      </c>
      <c r="M4" s="178" t="s">
        <v>256</v>
      </c>
      <c r="N4" s="181" t="s">
        <v>255</v>
      </c>
    </row>
    <row r="5" spans="1:14" ht="23.25" customHeight="1">
      <c r="A5" s="76" t="s">
        <v>2</v>
      </c>
      <c r="B5" s="222">
        <f>B6+B32</f>
        <v>4853</v>
      </c>
      <c r="C5" s="222">
        <f t="shared" ref="C5:E5" si="0">C6+C32</f>
        <v>4853</v>
      </c>
      <c r="D5" s="222">
        <f t="shared" si="0"/>
        <v>4915</v>
      </c>
      <c r="E5" s="222">
        <f t="shared" si="0"/>
        <v>4778</v>
      </c>
      <c r="F5" s="295">
        <f t="shared" ref="F5:F43" si="1">IFERROR(E5/D5,0)</f>
        <v>0.97212614445574774</v>
      </c>
      <c r="G5" s="298">
        <f>E5/4925</f>
        <v>0.97015228426395939</v>
      </c>
      <c r="H5" s="79" t="s">
        <v>2</v>
      </c>
      <c r="I5" s="222">
        <f>I6+I32</f>
        <v>4853</v>
      </c>
      <c r="J5" s="222">
        <f>J6+J32</f>
        <v>4853</v>
      </c>
      <c r="K5" s="222">
        <f>K6+K32</f>
        <v>4915</v>
      </c>
      <c r="L5" s="222">
        <f>L6+L32</f>
        <v>4778</v>
      </c>
      <c r="M5" s="299">
        <f>L5/K5</f>
        <v>0.97212614445574774</v>
      </c>
      <c r="N5" s="301">
        <v>0.97015228426395939</v>
      </c>
    </row>
    <row r="6" spans="1:14" ht="23.25" customHeight="1">
      <c r="A6" s="80" t="s">
        <v>3</v>
      </c>
      <c r="B6" s="222">
        <f>B7+B23</f>
        <v>2366</v>
      </c>
      <c r="C6" s="222">
        <f t="shared" ref="C6:E6" si="2">C7+C23</f>
        <v>2366</v>
      </c>
      <c r="D6" s="222">
        <f t="shared" si="2"/>
        <v>2366</v>
      </c>
      <c r="E6" s="222">
        <f t="shared" si="2"/>
        <v>2229</v>
      </c>
      <c r="F6" s="295">
        <f t="shared" si="1"/>
        <v>0.94209636517328821</v>
      </c>
      <c r="G6" s="303">
        <f>E6/2254</f>
        <v>0.98890860692102933</v>
      </c>
      <c r="H6" s="81" t="s">
        <v>4</v>
      </c>
      <c r="I6" s="222">
        <f>SUM(I7:I31)</f>
        <v>4710</v>
      </c>
      <c r="J6" s="222">
        <f>SUM(J7:J31)</f>
        <v>4710</v>
      </c>
      <c r="K6" s="222">
        <f>SUM(K7:K31)</f>
        <v>4772</v>
      </c>
      <c r="L6" s="222">
        <f>SUM(L7:L31)</f>
        <v>4635</v>
      </c>
      <c r="M6" s="299">
        <f>L6/K6</f>
        <v>0.97129086336965631</v>
      </c>
      <c r="N6" s="301">
        <v>0.97007115948095435</v>
      </c>
    </row>
    <row r="7" spans="1:14" ht="15.75" customHeight="1">
      <c r="A7" s="267" t="s">
        <v>319</v>
      </c>
      <c r="B7" s="221">
        <f>SUM(B8:B22)</f>
        <v>2361</v>
      </c>
      <c r="C7" s="221">
        <f t="shared" ref="C7:E7" si="3">SUM(C8:C22)</f>
        <v>2361</v>
      </c>
      <c r="D7" s="221">
        <f t="shared" si="3"/>
        <v>2361</v>
      </c>
      <c r="E7" s="221">
        <f t="shared" si="3"/>
        <v>2221</v>
      </c>
      <c r="F7" s="296">
        <f t="shared" si="1"/>
        <v>0.94070309191020751</v>
      </c>
      <c r="G7" s="243">
        <f>E7/2250</f>
        <v>0.98711111111111116</v>
      </c>
      <c r="H7" s="85" t="s">
        <v>7</v>
      </c>
      <c r="I7" s="221">
        <v>1061</v>
      </c>
      <c r="J7" s="221">
        <v>1061</v>
      </c>
      <c r="K7" s="83">
        <v>1481</v>
      </c>
      <c r="L7" s="83">
        <v>1344</v>
      </c>
      <c r="M7" s="300">
        <f>L7/K7</f>
        <v>0.90749493585415264</v>
      </c>
      <c r="N7" s="244">
        <v>0.95386799148332146</v>
      </c>
    </row>
    <row r="8" spans="1:14" ht="15.75" customHeight="1">
      <c r="A8" s="82" t="s">
        <v>320</v>
      </c>
      <c r="B8" s="221">
        <v>1572</v>
      </c>
      <c r="C8" s="221">
        <v>1572</v>
      </c>
      <c r="D8" s="221">
        <v>1572</v>
      </c>
      <c r="E8" s="221">
        <v>1561</v>
      </c>
      <c r="F8" s="296">
        <f t="shared" si="1"/>
        <v>0.99300254452926207</v>
      </c>
      <c r="G8" s="243">
        <f>E8/1497</f>
        <v>1.042752171008684</v>
      </c>
      <c r="H8" s="85" t="s">
        <v>8</v>
      </c>
      <c r="I8" s="221"/>
      <c r="J8" s="221"/>
      <c r="K8" s="86"/>
      <c r="L8" s="86"/>
      <c r="M8" s="300"/>
      <c r="N8" s="244">
        <v>0</v>
      </c>
    </row>
    <row r="9" spans="1:14" ht="15.75" customHeight="1">
      <c r="A9" s="82" t="s">
        <v>321</v>
      </c>
      <c r="B9" s="221">
        <v>236</v>
      </c>
      <c r="C9" s="221">
        <v>236</v>
      </c>
      <c r="D9" s="221">
        <v>236</v>
      </c>
      <c r="E9" s="221">
        <v>94</v>
      </c>
      <c r="F9" s="296">
        <f t="shared" si="1"/>
        <v>0.39830508474576271</v>
      </c>
      <c r="G9" s="243">
        <f>E9/223</f>
        <v>0.42152466367713004</v>
      </c>
      <c r="H9" s="85" t="s">
        <v>9</v>
      </c>
      <c r="I9" s="221"/>
      <c r="J9" s="221"/>
      <c r="K9" s="86"/>
      <c r="L9" s="86"/>
      <c r="M9" s="300"/>
      <c r="N9" s="244">
        <v>0</v>
      </c>
    </row>
    <row r="10" spans="1:14" ht="15.75" customHeight="1">
      <c r="A10" s="82" t="s">
        <v>322</v>
      </c>
      <c r="B10" s="221">
        <v>106</v>
      </c>
      <c r="C10" s="221">
        <v>106</v>
      </c>
      <c r="D10" s="221">
        <v>106</v>
      </c>
      <c r="E10" s="221">
        <v>129</v>
      </c>
      <c r="F10" s="296">
        <f t="shared" si="1"/>
        <v>1.2169811320754718</v>
      </c>
      <c r="G10" s="243">
        <f>E10/101</f>
        <v>1.2772277227722773</v>
      </c>
      <c r="H10" s="85" t="s">
        <v>11</v>
      </c>
      <c r="I10" s="221"/>
      <c r="J10" s="221"/>
      <c r="K10" s="86"/>
      <c r="L10" s="86"/>
      <c r="M10" s="300"/>
      <c r="N10" s="244">
        <v>0</v>
      </c>
    </row>
    <row r="11" spans="1:14" ht="15.75" customHeight="1">
      <c r="A11" s="82" t="s">
        <v>323</v>
      </c>
      <c r="B11" s="221">
        <v>1</v>
      </c>
      <c r="C11" s="221">
        <v>1</v>
      </c>
      <c r="D11" s="221">
        <v>1</v>
      </c>
      <c r="E11" s="221"/>
      <c r="F11" s="296">
        <f t="shared" si="1"/>
        <v>0</v>
      </c>
      <c r="G11" s="243">
        <f>E11/1</f>
        <v>0</v>
      </c>
      <c r="H11" s="85" t="s">
        <v>12</v>
      </c>
      <c r="I11" s="221"/>
      <c r="J11" s="221"/>
      <c r="K11" s="86"/>
      <c r="L11" s="86"/>
      <c r="M11" s="300"/>
      <c r="N11" s="244">
        <v>0</v>
      </c>
    </row>
    <row r="12" spans="1:14" ht="15.75" customHeight="1">
      <c r="A12" s="82" t="s">
        <v>324</v>
      </c>
      <c r="B12" s="221">
        <v>323</v>
      </c>
      <c r="C12" s="221">
        <v>323</v>
      </c>
      <c r="D12" s="221">
        <v>323</v>
      </c>
      <c r="E12" s="221">
        <v>338</v>
      </c>
      <c r="F12" s="296">
        <f t="shared" si="1"/>
        <v>1.0464396284829722</v>
      </c>
      <c r="G12" s="243">
        <f>E12/308</f>
        <v>1.0974025974025974</v>
      </c>
      <c r="H12" s="85" t="s">
        <v>14</v>
      </c>
      <c r="I12" s="221"/>
      <c r="J12" s="221"/>
      <c r="K12" s="86"/>
      <c r="L12" s="86"/>
      <c r="M12" s="300"/>
      <c r="N12" s="244">
        <v>0</v>
      </c>
    </row>
    <row r="13" spans="1:14" ht="15.75" customHeight="1">
      <c r="A13" s="82" t="s">
        <v>325</v>
      </c>
      <c r="B13" s="221">
        <v>27</v>
      </c>
      <c r="C13" s="221">
        <v>27</v>
      </c>
      <c r="D13" s="221">
        <v>27</v>
      </c>
      <c r="E13" s="221">
        <v>30</v>
      </c>
      <c r="F13" s="296">
        <f t="shared" si="1"/>
        <v>1.1111111111111112</v>
      </c>
      <c r="G13" s="243">
        <f>E13/27</f>
        <v>1.1111111111111112</v>
      </c>
      <c r="H13" s="85" t="s">
        <v>178</v>
      </c>
      <c r="I13" s="221">
        <v>124</v>
      </c>
      <c r="J13" s="221">
        <v>124</v>
      </c>
      <c r="K13" s="86">
        <v>107</v>
      </c>
      <c r="L13" s="86">
        <v>107</v>
      </c>
      <c r="M13" s="300">
        <f>L13/K13</f>
        <v>1</v>
      </c>
      <c r="N13" s="244">
        <v>0.93043478260869561</v>
      </c>
    </row>
    <row r="14" spans="1:14" ht="15.75" customHeight="1">
      <c r="A14" s="87" t="s">
        <v>326</v>
      </c>
      <c r="B14" s="221">
        <v>45</v>
      </c>
      <c r="C14" s="221">
        <v>45</v>
      </c>
      <c r="D14" s="221">
        <v>45</v>
      </c>
      <c r="E14" s="221">
        <v>51</v>
      </c>
      <c r="F14" s="296">
        <f t="shared" si="1"/>
        <v>1.1333333333333333</v>
      </c>
      <c r="G14" s="243">
        <f>E14/43</f>
        <v>1.1860465116279071</v>
      </c>
      <c r="H14" s="85" t="s">
        <v>15</v>
      </c>
      <c r="I14" s="221">
        <v>783</v>
      </c>
      <c r="J14" s="221">
        <v>783</v>
      </c>
      <c r="K14" s="86">
        <v>786</v>
      </c>
      <c r="L14" s="86">
        <v>786</v>
      </c>
      <c r="M14" s="300">
        <f t="shared" ref="M14:M18" si="4">L14/K14</f>
        <v>1</v>
      </c>
      <c r="N14" s="244">
        <v>1.0931849791376913</v>
      </c>
    </row>
    <row r="15" spans="1:14" ht="15.75" customHeight="1">
      <c r="A15" s="82" t="s">
        <v>327</v>
      </c>
      <c r="B15" s="221">
        <v>4</v>
      </c>
      <c r="C15" s="221">
        <v>4</v>
      </c>
      <c r="D15" s="221">
        <v>4</v>
      </c>
      <c r="E15" s="221">
        <v>6</v>
      </c>
      <c r="F15" s="296">
        <f t="shared" si="1"/>
        <v>1.5</v>
      </c>
      <c r="G15" s="243">
        <f>E15/5</f>
        <v>1.2</v>
      </c>
      <c r="H15" s="85" t="s">
        <v>213</v>
      </c>
      <c r="I15" s="221">
        <v>165</v>
      </c>
      <c r="J15" s="221">
        <v>165</v>
      </c>
      <c r="K15" s="86">
        <v>193</v>
      </c>
      <c r="L15" s="86">
        <v>193</v>
      </c>
      <c r="M15" s="300">
        <f t="shared" si="4"/>
        <v>1</v>
      </c>
      <c r="N15" s="244">
        <v>1.0604395604395604</v>
      </c>
    </row>
    <row r="16" spans="1:14" ht="15.75" customHeight="1">
      <c r="A16" s="87" t="s">
        <v>328</v>
      </c>
      <c r="B16" s="221">
        <v>42</v>
      </c>
      <c r="C16" s="221">
        <v>42</v>
      </c>
      <c r="D16" s="221">
        <v>42</v>
      </c>
      <c r="E16" s="221">
        <v>7</v>
      </c>
      <c r="F16" s="296">
        <f t="shared" si="1"/>
        <v>0.16666666666666666</v>
      </c>
      <c r="G16" s="243">
        <f>E16/40</f>
        <v>0.17499999999999999</v>
      </c>
      <c r="H16" s="85" t="s">
        <v>17</v>
      </c>
      <c r="I16" s="221">
        <v>339</v>
      </c>
      <c r="J16" s="221">
        <v>339</v>
      </c>
      <c r="K16" s="86">
        <v>276</v>
      </c>
      <c r="L16" s="86">
        <v>276</v>
      </c>
      <c r="M16" s="300">
        <f t="shared" si="4"/>
        <v>1</v>
      </c>
      <c r="N16" s="244">
        <v>0.81415929203539827</v>
      </c>
    </row>
    <row r="17" spans="1:14" ht="15.75" customHeight="1">
      <c r="A17" s="87" t="s">
        <v>329</v>
      </c>
      <c r="B17" s="221"/>
      <c r="C17" s="221"/>
      <c r="D17" s="221"/>
      <c r="E17" s="221"/>
      <c r="F17" s="296">
        <f t="shared" si="1"/>
        <v>0</v>
      </c>
      <c r="G17" s="243">
        <f>IFERROR(E17/#REF!,0)</f>
        <v>0</v>
      </c>
      <c r="H17" s="85" t="s">
        <v>18</v>
      </c>
      <c r="I17" s="221">
        <v>308</v>
      </c>
      <c r="J17" s="221">
        <v>308</v>
      </c>
      <c r="K17" s="86">
        <v>242</v>
      </c>
      <c r="L17" s="86">
        <v>242</v>
      </c>
      <c r="M17" s="300">
        <f t="shared" si="4"/>
        <v>1</v>
      </c>
      <c r="N17" s="244">
        <v>0.86120996441281139</v>
      </c>
    </row>
    <row r="18" spans="1:14" ht="15.75" customHeight="1">
      <c r="A18" s="87" t="s">
        <v>330</v>
      </c>
      <c r="B18" s="221"/>
      <c r="C18" s="221"/>
      <c r="D18" s="221"/>
      <c r="E18" s="221"/>
      <c r="F18" s="296">
        <f t="shared" si="1"/>
        <v>0</v>
      </c>
      <c r="G18" s="243">
        <f>IFERROR(E18/#REF!,0)</f>
        <v>0</v>
      </c>
      <c r="H18" s="85" t="s">
        <v>19</v>
      </c>
      <c r="I18" s="221">
        <v>1579</v>
      </c>
      <c r="J18" s="221">
        <v>1579</v>
      </c>
      <c r="K18" s="86">
        <v>1420</v>
      </c>
      <c r="L18" s="86">
        <v>1420</v>
      </c>
      <c r="M18" s="300">
        <f t="shared" si="4"/>
        <v>1</v>
      </c>
      <c r="N18" s="244">
        <v>0.96532970768184911</v>
      </c>
    </row>
    <row r="19" spans="1:14" ht="15.75" customHeight="1">
      <c r="A19" s="87" t="s">
        <v>331</v>
      </c>
      <c r="B19" s="221">
        <v>1</v>
      </c>
      <c r="C19" s="221">
        <v>1</v>
      </c>
      <c r="D19" s="221">
        <v>1</v>
      </c>
      <c r="E19" s="221">
        <v>5</v>
      </c>
      <c r="F19" s="296">
        <f t="shared" si="1"/>
        <v>5</v>
      </c>
      <c r="G19" s="243">
        <f>E19/1</f>
        <v>5</v>
      </c>
      <c r="H19" s="85" t="s">
        <v>21</v>
      </c>
      <c r="I19" s="221"/>
      <c r="J19" s="221"/>
      <c r="K19" s="83"/>
      <c r="L19" s="83"/>
      <c r="M19" s="300"/>
      <c r="N19" s="244">
        <v>0</v>
      </c>
    </row>
    <row r="20" spans="1:14" ht="15.75" customHeight="1">
      <c r="A20" s="87" t="s">
        <v>332</v>
      </c>
      <c r="B20" s="221">
        <v>4</v>
      </c>
      <c r="C20" s="221">
        <v>4</v>
      </c>
      <c r="D20" s="221">
        <v>4</v>
      </c>
      <c r="E20" s="221"/>
      <c r="F20" s="296">
        <f t="shared" si="1"/>
        <v>0</v>
      </c>
      <c r="G20" s="243">
        <f>E20/4</f>
        <v>0</v>
      </c>
      <c r="H20" s="85" t="s">
        <v>233</v>
      </c>
      <c r="I20" s="221"/>
      <c r="J20" s="221"/>
      <c r="K20" s="86"/>
      <c r="L20" s="86"/>
      <c r="M20" s="300"/>
      <c r="N20" s="244">
        <v>0</v>
      </c>
    </row>
    <row r="21" spans="1:14" ht="15.75" customHeight="1">
      <c r="A21" s="87" t="s">
        <v>333</v>
      </c>
      <c r="B21" s="221"/>
      <c r="C21" s="221"/>
      <c r="D21" s="86"/>
      <c r="E21" s="221"/>
      <c r="F21" s="296">
        <f t="shared" si="1"/>
        <v>0</v>
      </c>
      <c r="G21" s="243">
        <f>IFERROR(E21/#REF!,0)</f>
        <v>0</v>
      </c>
      <c r="H21" s="85" t="s">
        <v>22</v>
      </c>
      <c r="I21" s="221"/>
      <c r="J21" s="221"/>
      <c r="K21" s="86"/>
      <c r="L21" s="86"/>
      <c r="M21" s="300"/>
      <c r="N21" s="244">
        <v>0</v>
      </c>
    </row>
    <row r="22" spans="1:14" ht="15.75" customHeight="1">
      <c r="A22" s="87" t="s">
        <v>334</v>
      </c>
      <c r="B22" s="222"/>
      <c r="C22" s="222"/>
      <c r="D22" s="86"/>
      <c r="E22" s="222"/>
      <c r="F22" s="296">
        <f t="shared" si="1"/>
        <v>0</v>
      </c>
      <c r="G22" s="243">
        <f>IFERROR(E22/#REF!,0)</f>
        <v>0</v>
      </c>
      <c r="H22" s="85" t="s">
        <v>23</v>
      </c>
      <c r="I22" s="221"/>
      <c r="J22" s="221"/>
      <c r="K22" s="86"/>
      <c r="L22" s="86"/>
      <c r="M22" s="300"/>
      <c r="N22" s="244">
        <v>0</v>
      </c>
    </row>
    <row r="23" spans="1:14" ht="15.75" customHeight="1">
      <c r="A23" s="267" t="s">
        <v>335</v>
      </c>
      <c r="B23" s="221">
        <f>SUM(B24:B30)</f>
        <v>5</v>
      </c>
      <c r="C23" s="221">
        <f t="shared" ref="C23:E23" si="5">SUM(C24:C30)</f>
        <v>5</v>
      </c>
      <c r="D23" s="221">
        <f t="shared" si="5"/>
        <v>5</v>
      </c>
      <c r="E23" s="221">
        <f t="shared" si="5"/>
        <v>8</v>
      </c>
      <c r="F23" s="296">
        <f t="shared" si="1"/>
        <v>1.6</v>
      </c>
      <c r="G23" s="243">
        <f>E23/4</f>
        <v>2</v>
      </c>
      <c r="H23" s="85" t="s">
        <v>211</v>
      </c>
      <c r="I23" s="221"/>
      <c r="J23" s="221"/>
      <c r="K23" s="91"/>
      <c r="L23" s="91"/>
      <c r="M23" s="300"/>
      <c r="N23" s="244">
        <v>0</v>
      </c>
    </row>
    <row r="24" spans="1:14" ht="15.75" customHeight="1">
      <c r="A24" s="82" t="s">
        <v>6</v>
      </c>
      <c r="B24" s="221"/>
      <c r="C24" s="221"/>
      <c r="D24" s="91"/>
      <c r="E24" s="221"/>
      <c r="F24" s="296">
        <f t="shared" si="1"/>
        <v>0</v>
      </c>
      <c r="G24" s="243">
        <f>IFERROR(E24/#REF!,0)</f>
        <v>0</v>
      </c>
      <c r="H24" s="85" t="s">
        <v>212</v>
      </c>
      <c r="I24" s="221"/>
      <c r="J24" s="221"/>
      <c r="K24" s="91"/>
      <c r="L24" s="91"/>
      <c r="M24" s="300"/>
      <c r="N24" s="244">
        <v>0</v>
      </c>
    </row>
    <row r="25" spans="1:14" ht="15.75" customHeight="1">
      <c r="A25" s="82" t="s">
        <v>25</v>
      </c>
      <c r="B25" s="221"/>
      <c r="C25" s="221"/>
      <c r="D25" s="91"/>
      <c r="E25" s="221"/>
      <c r="F25" s="296">
        <f t="shared" si="1"/>
        <v>0</v>
      </c>
      <c r="G25" s="243">
        <f>IFERROR(E25/#REF!,0)</f>
        <v>0</v>
      </c>
      <c r="H25" s="85" t="s">
        <v>24</v>
      </c>
      <c r="I25" s="221">
        <v>281</v>
      </c>
      <c r="J25" s="221">
        <v>281</v>
      </c>
      <c r="K25" s="91">
        <v>267</v>
      </c>
      <c r="L25" s="91">
        <v>267</v>
      </c>
      <c r="M25" s="300">
        <f t="shared" ref="M25" si="6">L25/K25</f>
        <v>1</v>
      </c>
      <c r="N25" s="244">
        <v>1.0190839694656488</v>
      </c>
    </row>
    <row r="26" spans="1:14" ht="15.75" customHeight="1">
      <c r="A26" s="82" t="s">
        <v>27</v>
      </c>
      <c r="B26" s="221">
        <v>3</v>
      </c>
      <c r="C26" s="221">
        <v>3</v>
      </c>
      <c r="D26" s="221">
        <v>3</v>
      </c>
      <c r="E26" s="221">
        <v>3</v>
      </c>
      <c r="F26" s="296">
        <f t="shared" si="1"/>
        <v>1</v>
      </c>
      <c r="G26" s="243">
        <f>E26/2</f>
        <v>1.5</v>
      </c>
      <c r="H26" s="85" t="s">
        <v>26</v>
      </c>
      <c r="I26" s="221"/>
      <c r="J26" s="221"/>
      <c r="K26" s="91"/>
      <c r="L26" s="221"/>
      <c r="M26" s="84"/>
      <c r="N26" s="244">
        <v>0</v>
      </c>
    </row>
    <row r="27" spans="1:14" ht="15.75" customHeight="1">
      <c r="A27" s="90" t="s">
        <v>62</v>
      </c>
      <c r="B27" s="221">
        <v>2</v>
      </c>
      <c r="C27" s="221">
        <v>2</v>
      </c>
      <c r="D27" s="221">
        <v>2</v>
      </c>
      <c r="E27" s="221">
        <v>5</v>
      </c>
      <c r="F27" s="296">
        <f t="shared" si="1"/>
        <v>2.5</v>
      </c>
      <c r="G27" s="243">
        <f>E27/2</f>
        <v>2.5</v>
      </c>
      <c r="H27" s="85" t="s">
        <v>184</v>
      </c>
      <c r="I27" s="221"/>
      <c r="J27" s="221"/>
      <c r="K27" s="93"/>
      <c r="L27" s="221"/>
      <c r="M27" s="93"/>
      <c r="N27" s="244">
        <v>0</v>
      </c>
    </row>
    <row r="28" spans="1:14" ht="15.75" customHeight="1">
      <c r="A28" s="90" t="s">
        <v>154</v>
      </c>
      <c r="B28" s="221"/>
      <c r="C28" s="221"/>
      <c r="D28" s="93"/>
      <c r="E28" s="221"/>
      <c r="F28" s="295">
        <f t="shared" si="1"/>
        <v>0</v>
      </c>
      <c r="G28" s="243">
        <f>IFERROR(E28/#REF!,0)</f>
        <v>0</v>
      </c>
      <c r="H28" s="85" t="s">
        <v>185</v>
      </c>
      <c r="I28" s="221">
        <v>70</v>
      </c>
      <c r="J28" s="221">
        <v>70</v>
      </c>
      <c r="K28" s="93"/>
      <c r="L28" s="221"/>
      <c r="M28" s="84"/>
      <c r="N28" s="244">
        <v>0</v>
      </c>
    </row>
    <row r="29" spans="1:14" ht="15.75" customHeight="1">
      <c r="A29" s="90" t="s">
        <v>155</v>
      </c>
      <c r="B29" s="221"/>
      <c r="C29" s="221"/>
      <c r="D29" s="93"/>
      <c r="E29" s="221"/>
      <c r="F29" s="295">
        <f t="shared" si="1"/>
        <v>0</v>
      </c>
      <c r="G29" s="243">
        <f>IFERROR(E29/#REF!,0)</f>
        <v>0</v>
      </c>
      <c r="H29" s="85" t="s">
        <v>186</v>
      </c>
      <c r="I29" s="221"/>
      <c r="J29" s="221"/>
      <c r="K29" s="93"/>
      <c r="L29" s="221"/>
      <c r="M29" s="93"/>
      <c r="N29" s="244">
        <v>0</v>
      </c>
    </row>
    <row r="30" spans="1:14" ht="15.75" customHeight="1">
      <c r="A30" s="90" t="s">
        <v>28</v>
      </c>
      <c r="B30" s="221"/>
      <c r="C30" s="221"/>
      <c r="D30" s="93"/>
      <c r="E30" s="221"/>
      <c r="F30" s="295">
        <f t="shared" si="1"/>
        <v>0</v>
      </c>
      <c r="G30" s="243">
        <f>IFERROR(E30/#REF!,0)</f>
        <v>0</v>
      </c>
      <c r="H30" s="85" t="s">
        <v>187</v>
      </c>
      <c r="I30" s="221"/>
      <c r="J30" s="221"/>
      <c r="K30" s="93"/>
      <c r="L30" s="221"/>
      <c r="M30" s="93"/>
      <c r="N30" s="244">
        <v>0</v>
      </c>
    </row>
    <row r="31" spans="1:14" ht="15.75" customHeight="1">
      <c r="B31" s="221"/>
      <c r="C31" s="221"/>
      <c r="D31" s="93"/>
      <c r="E31" s="221"/>
      <c r="F31" s="295">
        <f t="shared" si="1"/>
        <v>0</v>
      </c>
      <c r="G31" s="78">
        <f>IFERROR(E31/#REF!,0)</f>
        <v>0</v>
      </c>
      <c r="H31" s="85" t="s">
        <v>234</v>
      </c>
      <c r="I31" s="221"/>
      <c r="J31" s="221"/>
      <c r="K31" s="93"/>
      <c r="L31" s="221"/>
      <c r="M31" s="93"/>
      <c r="N31" s="244">
        <v>0</v>
      </c>
    </row>
    <row r="32" spans="1:14" ht="24" customHeight="1">
      <c r="A32" s="80" t="s">
        <v>30</v>
      </c>
      <c r="B32" s="222">
        <f>SUM(B33:B37)+B41</f>
        <v>2487</v>
      </c>
      <c r="C32" s="222">
        <f>SUM(C33:C37)+C41</f>
        <v>2487</v>
      </c>
      <c r="D32" s="222">
        <f>SUM(D33:D37)+D41</f>
        <v>2549</v>
      </c>
      <c r="E32" s="222">
        <f>SUM(E33:E37)+E41</f>
        <v>2549</v>
      </c>
      <c r="F32" s="295">
        <f t="shared" si="1"/>
        <v>1</v>
      </c>
      <c r="G32" s="297">
        <f>E32/2671</f>
        <v>0.95432422313740173</v>
      </c>
      <c r="H32" s="81" t="s">
        <v>31</v>
      </c>
      <c r="I32" s="222">
        <f>I33+I34+I35+I38+I39+I43</f>
        <v>143</v>
      </c>
      <c r="J32" s="222">
        <f>J33+J34+J35+J38+J39+J43</f>
        <v>143</v>
      </c>
      <c r="K32" s="222">
        <f>K33+K34+K35+K38+K39+K43</f>
        <v>143</v>
      </c>
      <c r="L32" s="222">
        <f>L33+L34+L35+L38+L39+L43</f>
        <v>143</v>
      </c>
      <c r="M32" s="77" t="s">
        <v>170</v>
      </c>
      <c r="N32" s="302" t="s">
        <v>169</v>
      </c>
    </row>
    <row r="33" spans="1:14" ht="15.75" customHeight="1">
      <c r="A33" s="95" t="s">
        <v>294</v>
      </c>
      <c r="B33" s="221">
        <v>2483</v>
      </c>
      <c r="C33" s="221">
        <v>2483</v>
      </c>
      <c r="D33" s="221">
        <v>2545</v>
      </c>
      <c r="E33" s="221">
        <v>2545</v>
      </c>
      <c r="F33" s="296">
        <f t="shared" si="1"/>
        <v>1</v>
      </c>
      <c r="G33" s="243">
        <f>E33/2662</f>
        <v>0.95604808414725773</v>
      </c>
      <c r="H33" s="96" t="s">
        <v>295</v>
      </c>
      <c r="I33" s="221">
        <v>143</v>
      </c>
      <c r="J33" s="221">
        <v>143</v>
      </c>
      <c r="K33" s="96">
        <v>143</v>
      </c>
      <c r="L33" s="221">
        <v>135</v>
      </c>
      <c r="M33" s="300">
        <f t="shared" ref="M33" si="7">L33/K33</f>
        <v>0.94405594405594406</v>
      </c>
      <c r="N33" s="244">
        <v>0.94405594405594406</v>
      </c>
    </row>
    <row r="34" spans="1:14" ht="15.75" customHeight="1">
      <c r="A34" s="95" t="s">
        <v>336</v>
      </c>
      <c r="B34" s="221"/>
      <c r="C34" s="221"/>
      <c r="D34" s="96"/>
      <c r="E34" s="221"/>
      <c r="F34" s="296">
        <f t="shared" si="1"/>
        <v>0</v>
      </c>
      <c r="G34" s="243">
        <f>IFERROR(E34/#REF!,0)</f>
        <v>0</v>
      </c>
      <c r="H34" s="96" t="s">
        <v>337</v>
      </c>
      <c r="I34" s="221"/>
      <c r="J34" s="221"/>
      <c r="K34" s="96"/>
      <c r="L34" s="221"/>
      <c r="M34" s="84"/>
      <c r="N34" s="97"/>
    </row>
    <row r="35" spans="1:14" ht="15.75" customHeight="1">
      <c r="A35" s="95" t="s">
        <v>208</v>
      </c>
      <c r="B35" s="221"/>
      <c r="C35" s="221"/>
      <c r="D35" s="96"/>
      <c r="E35" s="221"/>
      <c r="F35" s="296">
        <f t="shared" si="1"/>
        <v>0</v>
      </c>
      <c r="G35" s="243">
        <f>IFERROR(E35/#REF!,0)</f>
        <v>0</v>
      </c>
      <c r="H35" s="96" t="s">
        <v>84</v>
      </c>
      <c r="I35" s="221"/>
      <c r="J35" s="221"/>
      <c r="K35" s="96"/>
      <c r="L35" s="221"/>
      <c r="M35" s="84"/>
      <c r="N35" s="97"/>
    </row>
    <row r="36" spans="1:14" ht="15.75" customHeight="1">
      <c r="A36" s="95" t="s">
        <v>55</v>
      </c>
      <c r="B36" s="221"/>
      <c r="C36" s="221"/>
      <c r="D36" s="96"/>
      <c r="E36" s="221"/>
      <c r="F36" s="296">
        <f t="shared" si="1"/>
        <v>0</v>
      </c>
      <c r="G36" s="243">
        <f>IFERROR(E36/#REF!,0)</f>
        <v>0</v>
      </c>
      <c r="H36" s="96" t="s">
        <v>237</v>
      </c>
      <c r="I36" s="221"/>
      <c r="J36" s="221"/>
      <c r="K36" s="96"/>
      <c r="L36" s="221"/>
      <c r="M36" s="84"/>
      <c r="N36" s="97"/>
    </row>
    <row r="37" spans="1:14" ht="15.75" customHeight="1">
      <c r="A37" s="95" t="s">
        <v>137</v>
      </c>
      <c r="B37" s="221">
        <f>SUM(B38:B40)</f>
        <v>0</v>
      </c>
      <c r="C37" s="221">
        <f>SUM(C38:C40)</f>
        <v>0</v>
      </c>
      <c r="D37" s="221">
        <f>SUM(D38:D40)</f>
        <v>0</v>
      </c>
      <c r="E37" s="221">
        <f>SUM(E38:E40)</f>
        <v>0</v>
      </c>
      <c r="F37" s="296">
        <f t="shared" si="1"/>
        <v>0</v>
      </c>
      <c r="G37" s="243">
        <f>IFERROR(E37/#REF!,0)</f>
        <v>0</v>
      </c>
      <c r="H37" s="96" t="s">
        <v>238</v>
      </c>
      <c r="I37" s="221"/>
      <c r="J37" s="221"/>
      <c r="K37" s="84"/>
      <c r="L37" s="221"/>
      <c r="M37" s="84"/>
      <c r="N37" s="97"/>
    </row>
    <row r="38" spans="1:14" ht="15.75" customHeight="1">
      <c r="A38" s="95" t="s">
        <v>56</v>
      </c>
      <c r="B38" s="221"/>
      <c r="C38" s="221"/>
      <c r="D38" s="96"/>
      <c r="E38" s="221"/>
      <c r="F38" s="296">
        <f t="shared" si="1"/>
        <v>0</v>
      </c>
      <c r="G38" s="243">
        <f>IFERROR(E38/#REF!,0)</f>
        <v>0</v>
      </c>
      <c r="H38" s="96" t="s">
        <v>53</v>
      </c>
      <c r="I38" s="84"/>
      <c r="J38" s="221"/>
      <c r="K38" s="96"/>
      <c r="L38" s="221"/>
      <c r="M38" s="84"/>
      <c r="N38" s="97"/>
    </row>
    <row r="39" spans="1:14" ht="15.75" customHeight="1">
      <c r="A39" s="95" t="s">
        <v>174</v>
      </c>
      <c r="B39" s="221"/>
      <c r="C39" s="221"/>
      <c r="D39" s="96"/>
      <c r="E39" s="221"/>
      <c r="F39" s="296">
        <f t="shared" si="1"/>
        <v>0</v>
      </c>
      <c r="G39" s="243">
        <f>IFERROR(E39/#REF!,0)</f>
        <v>0</v>
      </c>
      <c r="H39" s="96" t="s">
        <v>138</v>
      </c>
      <c r="I39" s="84"/>
      <c r="J39" s="96"/>
      <c r="K39" s="96"/>
      <c r="L39" s="96"/>
      <c r="M39" s="84"/>
      <c r="N39" s="97"/>
    </row>
    <row r="40" spans="1:14" ht="15.75" customHeight="1">
      <c r="A40" s="90" t="s">
        <v>135</v>
      </c>
      <c r="B40" s="221"/>
      <c r="C40" s="221"/>
      <c r="D40" s="91"/>
      <c r="E40" s="221"/>
      <c r="F40" s="296">
        <f t="shared" si="1"/>
        <v>0</v>
      </c>
      <c r="G40" s="243">
        <f>IFERROR(E40/#REF!,0)</f>
        <v>0</v>
      </c>
      <c r="H40" s="96" t="s">
        <v>115</v>
      </c>
      <c r="I40" s="91"/>
      <c r="J40" s="91"/>
      <c r="K40" s="91"/>
      <c r="L40" s="91"/>
      <c r="M40" s="84"/>
      <c r="N40" s="97"/>
    </row>
    <row r="41" spans="1:14" ht="15.75" customHeight="1">
      <c r="A41" s="95" t="s">
        <v>57</v>
      </c>
      <c r="B41" s="221">
        <v>4</v>
      </c>
      <c r="C41" s="221">
        <v>4</v>
      </c>
      <c r="D41" s="221">
        <v>4</v>
      </c>
      <c r="E41" s="221">
        <v>4</v>
      </c>
      <c r="F41" s="296">
        <f t="shared" si="1"/>
        <v>1</v>
      </c>
      <c r="G41" s="243">
        <f>E41/7</f>
        <v>0.5714285714285714</v>
      </c>
      <c r="H41" s="96" t="s">
        <v>175</v>
      </c>
      <c r="I41" s="96"/>
      <c r="J41" s="96"/>
      <c r="K41" s="96"/>
      <c r="L41" s="96"/>
      <c r="M41" s="84"/>
      <c r="N41" s="94"/>
    </row>
    <row r="42" spans="1:14" ht="15.75" customHeight="1">
      <c r="A42" s="92"/>
      <c r="B42" s="221"/>
      <c r="C42" s="221"/>
      <c r="D42" s="93"/>
      <c r="E42" s="221"/>
      <c r="F42" s="295">
        <f t="shared" si="1"/>
        <v>0</v>
      </c>
      <c r="G42" s="78">
        <f>IFERROR(E42/#REF!,0)</f>
        <v>0</v>
      </c>
      <c r="H42" s="96" t="s">
        <v>136</v>
      </c>
      <c r="I42" s="93"/>
      <c r="J42" s="93"/>
      <c r="K42" s="93"/>
      <c r="L42" s="93"/>
      <c r="M42" s="93"/>
      <c r="N42" s="94"/>
    </row>
    <row r="43" spans="1:14" ht="15.75" customHeight="1">
      <c r="A43" s="98"/>
      <c r="B43" s="99"/>
      <c r="C43" s="99"/>
      <c r="D43" s="99"/>
      <c r="E43" s="99"/>
      <c r="F43" s="245">
        <f t="shared" si="1"/>
        <v>0</v>
      </c>
      <c r="G43" s="246">
        <f>IFERROR(E43/#REF!,0)</f>
        <v>0</v>
      </c>
      <c r="H43" s="100" t="s">
        <v>54</v>
      </c>
      <c r="I43" s="99"/>
      <c r="J43" s="99"/>
      <c r="K43" s="99"/>
      <c r="L43" s="247">
        <v>8</v>
      </c>
      <c r="M43" s="300"/>
      <c r="N43" s="101"/>
    </row>
    <row r="44" spans="1:14" s="34" customFormat="1" ht="58.5" customHeight="1">
      <c r="A44" s="332" t="s">
        <v>1648</v>
      </c>
      <c r="B44" s="332"/>
      <c r="C44" s="332"/>
      <c r="D44" s="332"/>
      <c r="E44" s="332"/>
      <c r="F44" s="332"/>
      <c r="G44" s="332"/>
      <c r="H44" s="332"/>
      <c r="I44" s="332"/>
      <c r="J44" s="332"/>
      <c r="K44" s="332"/>
      <c r="L44" s="332"/>
      <c r="M44" s="332"/>
      <c r="N44" s="332"/>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J1329"/>
  <sheetViews>
    <sheetView showZeros="0" workbookViewId="0">
      <selection activeCell="B31" sqref="B31"/>
    </sheetView>
  </sheetViews>
  <sheetFormatPr defaultColWidth="21.5" defaultRowHeight="21.95" customHeight="1"/>
  <cols>
    <col min="1" max="1" width="56.625" style="1" customWidth="1"/>
    <col min="2" max="2" width="26.25" style="292" customWidth="1"/>
    <col min="3" max="3" width="8.25" style="11" customWidth="1"/>
    <col min="4" max="10" width="21.5" style="11"/>
    <col min="11" max="16384" width="21.5" style="1"/>
  </cols>
  <sheetData>
    <row r="1" spans="1:10" ht="21.95" customHeight="1">
      <c r="A1" s="331" t="s">
        <v>158</v>
      </c>
      <c r="B1" s="331"/>
    </row>
    <row r="2" spans="1:10" s="2" customFormat="1" ht="21.95" customHeight="1">
      <c r="A2" s="333" t="s">
        <v>299</v>
      </c>
      <c r="B2" s="333"/>
      <c r="C2" s="33"/>
      <c r="D2" s="33"/>
      <c r="E2" s="33"/>
      <c r="F2" s="33"/>
      <c r="G2" s="33"/>
      <c r="H2" s="33"/>
      <c r="I2" s="33"/>
      <c r="J2" s="33"/>
    </row>
    <row r="3" spans="1:10" s="2" customFormat="1" ht="18.75" customHeight="1">
      <c r="A3" s="29"/>
      <c r="B3" s="280"/>
      <c r="C3" s="33"/>
      <c r="D3" s="33"/>
      <c r="E3" s="33"/>
      <c r="F3" s="33"/>
      <c r="G3" s="33"/>
      <c r="H3" s="33"/>
      <c r="I3" s="33"/>
      <c r="J3" s="33"/>
    </row>
    <row r="4" spans="1:10" ht="24" customHeight="1" thickBot="1">
      <c r="A4" s="334" t="s">
        <v>160</v>
      </c>
      <c r="B4" s="334"/>
    </row>
    <row r="5" spans="1:10" ht="18" customHeight="1">
      <c r="A5" s="268" t="s">
        <v>161</v>
      </c>
      <c r="B5" s="281" t="s">
        <v>162</v>
      </c>
    </row>
    <row r="6" spans="1:10" ht="18" customHeight="1">
      <c r="A6" s="282" t="s">
        <v>338</v>
      </c>
      <c r="B6" s="283">
        <f>B7+B236+B276+B295+B385+B437+B493+B550+B676+B748+B827+B850+B961+B1025+B1089+B1109+B1139+B1149+B1194+B1214+B1258+B1314+B1317+B1325</f>
        <v>4635</v>
      </c>
    </row>
    <row r="7" spans="1:10" ht="18" customHeight="1">
      <c r="A7" s="282" t="s">
        <v>266</v>
      </c>
      <c r="B7" s="284">
        <f>B8+B20+B29+B40+B51+B62+B73+B81+B90+B103+B112+B123+B135+B142+B150+B156+B163+B170+B177+B184+B191+B199+B205+B211+B218+B233</f>
        <v>1344</v>
      </c>
    </row>
    <row r="8" spans="1:10" ht="18" customHeight="1">
      <c r="A8" s="282" t="s">
        <v>267</v>
      </c>
      <c r="B8" s="285">
        <f>SUM(B9:B19)</f>
        <v>39</v>
      </c>
    </row>
    <row r="9" spans="1:10" ht="18" customHeight="1">
      <c r="A9" s="286" t="s">
        <v>268</v>
      </c>
      <c r="B9" s="284">
        <v>39</v>
      </c>
    </row>
    <row r="10" spans="1:10" ht="18" customHeight="1">
      <c r="A10" s="286" t="s">
        <v>269</v>
      </c>
      <c r="B10" s="284"/>
    </row>
    <row r="11" spans="1:10" ht="18" customHeight="1">
      <c r="A11" s="286" t="s">
        <v>339</v>
      </c>
      <c r="B11" s="284"/>
    </row>
    <row r="12" spans="1:10" ht="18" customHeight="1">
      <c r="A12" s="286" t="s">
        <v>270</v>
      </c>
      <c r="B12" s="284"/>
    </row>
    <row r="13" spans="1:10" ht="18" customHeight="1">
      <c r="A13" s="286" t="s">
        <v>340</v>
      </c>
      <c r="B13" s="284"/>
    </row>
    <row r="14" spans="1:10" ht="18" customHeight="1">
      <c r="A14" s="286" t="s">
        <v>341</v>
      </c>
      <c r="B14" s="284"/>
      <c r="C14" s="1"/>
      <c r="D14" s="1"/>
      <c r="E14" s="1"/>
      <c r="F14" s="1"/>
      <c r="G14" s="1"/>
      <c r="H14" s="1"/>
      <c r="I14" s="1"/>
      <c r="J14" s="1"/>
    </row>
    <row r="15" spans="1:10" ht="18" customHeight="1">
      <c r="A15" s="286" t="s">
        <v>271</v>
      </c>
      <c r="B15" s="284"/>
    </row>
    <row r="16" spans="1:10" ht="18" customHeight="1">
      <c r="A16" s="286" t="s">
        <v>342</v>
      </c>
      <c r="B16" s="284"/>
    </row>
    <row r="17" spans="1:2" ht="18" customHeight="1">
      <c r="A17" s="286" t="s">
        <v>343</v>
      </c>
      <c r="B17" s="284"/>
    </row>
    <row r="18" spans="1:2" ht="18" customHeight="1">
      <c r="A18" s="286" t="s">
        <v>344</v>
      </c>
      <c r="B18" s="284"/>
    </row>
    <row r="19" spans="1:2" ht="18" customHeight="1">
      <c r="A19" s="286" t="s">
        <v>345</v>
      </c>
      <c r="B19" s="284"/>
    </row>
    <row r="20" spans="1:2" ht="18" customHeight="1">
      <c r="A20" s="282" t="s">
        <v>346</v>
      </c>
      <c r="B20" s="284">
        <f>SUM(B21:B28)</f>
        <v>0</v>
      </c>
    </row>
    <row r="21" spans="1:2" ht="18" customHeight="1">
      <c r="A21" s="286" t="s">
        <v>268</v>
      </c>
      <c r="B21" s="284"/>
    </row>
    <row r="22" spans="1:2" ht="18" customHeight="1">
      <c r="A22" s="286" t="s">
        <v>269</v>
      </c>
      <c r="B22" s="284"/>
    </row>
    <row r="23" spans="1:2" ht="18" customHeight="1">
      <c r="A23" s="286" t="s">
        <v>339</v>
      </c>
      <c r="B23" s="284"/>
    </row>
    <row r="24" spans="1:2" ht="18" customHeight="1">
      <c r="A24" s="286" t="s">
        <v>347</v>
      </c>
      <c r="B24" s="284"/>
    </row>
    <row r="25" spans="1:2" ht="18" customHeight="1">
      <c r="A25" s="286" t="s">
        <v>348</v>
      </c>
      <c r="B25" s="284"/>
    </row>
    <row r="26" spans="1:2" ht="18" customHeight="1">
      <c r="A26" s="286" t="s">
        <v>349</v>
      </c>
      <c r="B26" s="284"/>
    </row>
    <row r="27" spans="1:2" ht="18" customHeight="1">
      <c r="A27" s="286" t="s">
        <v>344</v>
      </c>
      <c r="B27" s="284"/>
    </row>
    <row r="28" spans="1:2" ht="18" customHeight="1">
      <c r="A28" s="286" t="s">
        <v>350</v>
      </c>
      <c r="B28" s="284"/>
    </row>
    <row r="29" spans="1:2" ht="18" customHeight="1">
      <c r="A29" s="282" t="s">
        <v>351</v>
      </c>
      <c r="B29" s="284">
        <f>SUM(B30:B39)</f>
        <v>1119</v>
      </c>
    </row>
    <row r="30" spans="1:2" ht="18" customHeight="1">
      <c r="A30" s="286" t="s">
        <v>268</v>
      </c>
      <c r="B30" s="284">
        <v>1028</v>
      </c>
    </row>
    <row r="31" spans="1:2" ht="18" customHeight="1">
      <c r="A31" s="286" t="s">
        <v>269</v>
      </c>
      <c r="B31" s="284"/>
    </row>
    <row r="32" spans="1:2" ht="18" customHeight="1">
      <c r="A32" s="286" t="s">
        <v>339</v>
      </c>
      <c r="B32" s="284"/>
    </row>
    <row r="33" spans="1:2" ht="18" customHeight="1">
      <c r="A33" s="286" t="s">
        <v>352</v>
      </c>
      <c r="B33" s="284"/>
    </row>
    <row r="34" spans="1:2" ht="18" customHeight="1">
      <c r="A34" s="286" t="s">
        <v>353</v>
      </c>
      <c r="B34" s="284"/>
    </row>
    <row r="35" spans="1:2" ht="18" customHeight="1">
      <c r="A35" s="286" t="s">
        <v>354</v>
      </c>
      <c r="B35" s="284"/>
    </row>
    <row r="36" spans="1:2" ht="18" customHeight="1">
      <c r="A36" s="286" t="s">
        <v>355</v>
      </c>
      <c r="B36" s="284"/>
    </row>
    <row r="37" spans="1:2" ht="18" customHeight="1">
      <c r="A37" s="286" t="s">
        <v>356</v>
      </c>
      <c r="B37" s="284"/>
    </row>
    <row r="38" spans="1:2" ht="18" customHeight="1">
      <c r="A38" s="286" t="s">
        <v>344</v>
      </c>
      <c r="B38" s="284"/>
    </row>
    <row r="39" spans="1:2" ht="18" customHeight="1">
      <c r="A39" s="286" t="s">
        <v>357</v>
      </c>
      <c r="B39" s="284">
        <v>91</v>
      </c>
    </row>
    <row r="40" spans="1:2" ht="18" customHeight="1">
      <c r="A40" s="282" t="s">
        <v>358</v>
      </c>
      <c r="B40" s="284">
        <f>SUM(B41:B50)</f>
        <v>0</v>
      </c>
    </row>
    <row r="41" spans="1:2" ht="18" customHeight="1">
      <c r="A41" s="286" t="s">
        <v>268</v>
      </c>
      <c r="B41" s="284"/>
    </row>
    <row r="42" spans="1:2" ht="18" customHeight="1">
      <c r="A42" s="286" t="s">
        <v>269</v>
      </c>
      <c r="B42" s="284"/>
    </row>
    <row r="43" spans="1:2" ht="18" customHeight="1">
      <c r="A43" s="286" t="s">
        <v>339</v>
      </c>
      <c r="B43" s="284"/>
    </row>
    <row r="44" spans="1:2" ht="18" customHeight="1">
      <c r="A44" s="286" t="s">
        <v>359</v>
      </c>
      <c r="B44" s="284"/>
    </row>
    <row r="45" spans="1:2" ht="18" customHeight="1">
      <c r="A45" s="286" t="s">
        <v>360</v>
      </c>
      <c r="B45" s="284"/>
    </row>
    <row r="46" spans="1:2" ht="18" customHeight="1">
      <c r="A46" s="286" t="s">
        <v>361</v>
      </c>
      <c r="B46" s="284"/>
    </row>
    <row r="47" spans="1:2" ht="18" customHeight="1">
      <c r="A47" s="286" t="s">
        <v>362</v>
      </c>
      <c r="B47" s="284"/>
    </row>
    <row r="48" spans="1:2" ht="18" customHeight="1">
      <c r="A48" s="286" t="s">
        <v>363</v>
      </c>
      <c r="B48" s="284"/>
    </row>
    <row r="49" spans="1:2" ht="18" customHeight="1">
      <c r="A49" s="286" t="s">
        <v>344</v>
      </c>
      <c r="B49" s="284"/>
    </row>
    <row r="50" spans="1:2" ht="18" customHeight="1">
      <c r="A50" s="286" t="s">
        <v>364</v>
      </c>
      <c r="B50" s="284"/>
    </row>
    <row r="51" spans="1:2" ht="18" customHeight="1">
      <c r="A51" s="282" t="s">
        <v>365</v>
      </c>
      <c r="B51" s="284">
        <f>SUM(B52:B61)</f>
        <v>0</v>
      </c>
    </row>
    <row r="52" spans="1:2" ht="18" customHeight="1">
      <c r="A52" s="286" t="s">
        <v>268</v>
      </c>
      <c r="B52" s="284"/>
    </row>
    <row r="53" spans="1:2" ht="18" customHeight="1">
      <c r="A53" s="286" t="s">
        <v>269</v>
      </c>
      <c r="B53" s="284"/>
    </row>
    <row r="54" spans="1:2" ht="18" customHeight="1">
      <c r="A54" s="286" t="s">
        <v>339</v>
      </c>
      <c r="B54" s="284"/>
    </row>
    <row r="55" spans="1:2" ht="18" customHeight="1">
      <c r="A55" s="286" t="s">
        <v>366</v>
      </c>
      <c r="B55" s="284"/>
    </row>
    <row r="56" spans="1:2" ht="18" customHeight="1">
      <c r="A56" s="286" t="s">
        <v>367</v>
      </c>
      <c r="B56" s="284"/>
    </row>
    <row r="57" spans="1:2" ht="18" customHeight="1">
      <c r="A57" s="286" t="s">
        <v>368</v>
      </c>
      <c r="B57" s="284"/>
    </row>
    <row r="58" spans="1:2" ht="18" customHeight="1">
      <c r="A58" s="286" t="s">
        <v>369</v>
      </c>
      <c r="B58" s="284"/>
    </row>
    <row r="59" spans="1:2" ht="18" customHeight="1">
      <c r="A59" s="286" t="s">
        <v>370</v>
      </c>
      <c r="B59" s="284"/>
    </row>
    <row r="60" spans="1:2" ht="18" customHeight="1">
      <c r="A60" s="286" t="s">
        <v>344</v>
      </c>
      <c r="B60" s="284"/>
    </row>
    <row r="61" spans="1:2" ht="18" customHeight="1">
      <c r="A61" s="286" t="s">
        <v>371</v>
      </c>
      <c r="B61" s="284"/>
    </row>
    <row r="62" spans="1:2" ht="18" customHeight="1">
      <c r="A62" s="282" t="s">
        <v>372</v>
      </c>
      <c r="B62" s="284">
        <f>SUM(B63:B72)</f>
        <v>34</v>
      </c>
    </row>
    <row r="63" spans="1:2" ht="18" customHeight="1">
      <c r="A63" s="286" t="s">
        <v>268</v>
      </c>
      <c r="B63" s="284">
        <v>34</v>
      </c>
    </row>
    <row r="64" spans="1:2" ht="18" customHeight="1">
      <c r="A64" s="286" t="s">
        <v>269</v>
      </c>
      <c r="B64" s="284"/>
    </row>
    <row r="65" spans="1:2" ht="18" customHeight="1">
      <c r="A65" s="286" t="s">
        <v>339</v>
      </c>
      <c r="B65" s="284"/>
    </row>
    <row r="66" spans="1:2" ht="18" customHeight="1">
      <c r="A66" s="286" t="s">
        <v>373</v>
      </c>
      <c r="B66" s="284"/>
    </row>
    <row r="67" spans="1:2" ht="18" customHeight="1">
      <c r="A67" s="286" t="s">
        <v>374</v>
      </c>
      <c r="B67" s="284"/>
    </row>
    <row r="68" spans="1:2" ht="18" customHeight="1">
      <c r="A68" s="286" t="s">
        <v>375</v>
      </c>
      <c r="B68" s="284"/>
    </row>
    <row r="69" spans="1:2" ht="18" customHeight="1">
      <c r="A69" s="286" t="s">
        <v>376</v>
      </c>
      <c r="B69" s="284"/>
    </row>
    <row r="70" spans="1:2" ht="18" customHeight="1">
      <c r="A70" s="286" t="s">
        <v>377</v>
      </c>
      <c r="B70" s="284"/>
    </row>
    <row r="71" spans="1:2" ht="18" customHeight="1">
      <c r="A71" s="286" t="s">
        <v>344</v>
      </c>
      <c r="B71" s="284"/>
    </row>
    <row r="72" spans="1:2" ht="18" customHeight="1">
      <c r="A72" s="286" t="s">
        <v>378</v>
      </c>
      <c r="B72" s="284"/>
    </row>
    <row r="73" spans="1:2" ht="18" customHeight="1">
      <c r="A73" s="282" t="s">
        <v>379</v>
      </c>
      <c r="B73" s="284">
        <f>SUM(B74:B80)</f>
        <v>0</v>
      </c>
    </row>
    <row r="74" spans="1:2" ht="18" customHeight="1">
      <c r="A74" s="286" t="s">
        <v>268</v>
      </c>
      <c r="B74" s="284"/>
    </row>
    <row r="75" spans="1:2" ht="18" customHeight="1">
      <c r="A75" s="286" t="s">
        <v>269</v>
      </c>
      <c r="B75" s="284"/>
    </row>
    <row r="76" spans="1:2" ht="18" customHeight="1">
      <c r="A76" s="286" t="s">
        <v>339</v>
      </c>
      <c r="B76" s="284"/>
    </row>
    <row r="77" spans="1:2" ht="18" customHeight="1">
      <c r="A77" s="286" t="s">
        <v>376</v>
      </c>
      <c r="B77" s="284"/>
    </row>
    <row r="78" spans="1:2" ht="18" customHeight="1">
      <c r="A78" s="286" t="s">
        <v>380</v>
      </c>
      <c r="B78" s="284"/>
    </row>
    <row r="79" spans="1:2" ht="18" customHeight="1">
      <c r="A79" s="286" t="s">
        <v>344</v>
      </c>
      <c r="B79" s="284"/>
    </row>
    <row r="80" spans="1:2" ht="18" customHeight="1">
      <c r="A80" s="286" t="s">
        <v>381</v>
      </c>
      <c r="B80" s="284"/>
    </row>
    <row r="81" spans="1:2" ht="18" customHeight="1">
      <c r="A81" s="282" t="s">
        <v>382</v>
      </c>
      <c r="B81" s="284">
        <f>SUM(B82:B89)</f>
        <v>0</v>
      </c>
    </row>
    <row r="82" spans="1:2" ht="18" customHeight="1">
      <c r="A82" s="286" t="s">
        <v>268</v>
      </c>
      <c r="B82" s="284"/>
    </row>
    <row r="83" spans="1:2" ht="18" customHeight="1">
      <c r="A83" s="286" t="s">
        <v>269</v>
      </c>
      <c r="B83" s="284"/>
    </row>
    <row r="84" spans="1:2" ht="18" customHeight="1">
      <c r="A84" s="286" t="s">
        <v>339</v>
      </c>
      <c r="B84" s="284"/>
    </row>
    <row r="85" spans="1:2" ht="18" customHeight="1">
      <c r="A85" s="286" t="s">
        <v>383</v>
      </c>
      <c r="B85" s="284"/>
    </row>
    <row r="86" spans="1:2" ht="18" customHeight="1">
      <c r="A86" s="286" t="s">
        <v>384</v>
      </c>
      <c r="B86" s="284"/>
    </row>
    <row r="87" spans="1:2" ht="18" customHeight="1">
      <c r="A87" s="286" t="s">
        <v>376</v>
      </c>
      <c r="B87" s="284"/>
    </row>
    <row r="88" spans="1:2" ht="18" customHeight="1">
      <c r="A88" s="286" t="s">
        <v>344</v>
      </c>
      <c r="B88" s="284"/>
    </row>
    <row r="89" spans="1:2" ht="18" customHeight="1">
      <c r="A89" s="286" t="s">
        <v>385</v>
      </c>
      <c r="B89" s="284"/>
    </row>
    <row r="90" spans="1:2" ht="18" customHeight="1">
      <c r="A90" s="282" t="s">
        <v>386</v>
      </c>
      <c r="B90" s="284">
        <f>SUM(B91:B102)</f>
        <v>0</v>
      </c>
    </row>
    <row r="91" spans="1:2" ht="18" customHeight="1">
      <c r="A91" s="286" t="s">
        <v>268</v>
      </c>
      <c r="B91" s="284"/>
    </row>
    <row r="92" spans="1:2" ht="18" customHeight="1">
      <c r="A92" s="286" t="s">
        <v>269</v>
      </c>
      <c r="B92" s="284"/>
    </row>
    <row r="93" spans="1:2" ht="18" customHeight="1">
      <c r="A93" s="286" t="s">
        <v>339</v>
      </c>
      <c r="B93" s="284"/>
    </row>
    <row r="94" spans="1:2" ht="18" customHeight="1">
      <c r="A94" s="286" t="s">
        <v>387</v>
      </c>
      <c r="B94" s="284"/>
    </row>
    <row r="95" spans="1:2" ht="18" customHeight="1">
      <c r="A95" s="286" t="s">
        <v>388</v>
      </c>
      <c r="B95" s="284"/>
    </row>
    <row r="96" spans="1:2" ht="18" customHeight="1">
      <c r="A96" s="286" t="s">
        <v>376</v>
      </c>
      <c r="B96" s="284"/>
    </row>
    <row r="97" spans="1:2" ht="18" customHeight="1">
      <c r="A97" s="286" t="s">
        <v>389</v>
      </c>
      <c r="B97" s="284"/>
    </row>
    <row r="98" spans="1:2" ht="18" customHeight="1">
      <c r="A98" s="286" t="s">
        <v>390</v>
      </c>
      <c r="B98" s="284"/>
    </row>
    <row r="99" spans="1:2" ht="18" customHeight="1">
      <c r="A99" s="286" t="s">
        <v>391</v>
      </c>
      <c r="B99" s="284"/>
    </row>
    <row r="100" spans="1:2" ht="18" customHeight="1">
      <c r="A100" s="286" t="s">
        <v>392</v>
      </c>
      <c r="B100" s="284"/>
    </row>
    <row r="101" spans="1:2" ht="18" customHeight="1">
      <c r="A101" s="286" t="s">
        <v>344</v>
      </c>
      <c r="B101" s="284"/>
    </row>
    <row r="102" spans="1:2" ht="18" customHeight="1">
      <c r="A102" s="286" t="s">
        <v>393</v>
      </c>
      <c r="B102" s="284"/>
    </row>
    <row r="103" spans="1:2" ht="18" customHeight="1">
      <c r="A103" s="282" t="s">
        <v>394</v>
      </c>
      <c r="B103" s="284">
        <f>SUM(B104:B111)</f>
        <v>0</v>
      </c>
    </row>
    <row r="104" spans="1:2" ht="18" customHeight="1">
      <c r="A104" s="286" t="s">
        <v>268</v>
      </c>
      <c r="B104" s="284"/>
    </row>
    <row r="105" spans="1:2" ht="18" customHeight="1">
      <c r="A105" s="286" t="s">
        <v>269</v>
      </c>
      <c r="B105" s="284"/>
    </row>
    <row r="106" spans="1:2" ht="18" customHeight="1">
      <c r="A106" s="286" t="s">
        <v>339</v>
      </c>
      <c r="B106" s="284"/>
    </row>
    <row r="107" spans="1:2" ht="18" customHeight="1">
      <c r="A107" s="286" t="s">
        <v>395</v>
      </c>
      <c r="B107" s="284"/>
    </row>
    <row r="108" spans="1:2" ht="18" customHeight="1">
      <c r="A108" s="286" t="s">
        <v>396</v>
      </c>
      <c r="B108" s="284"/>
    </row>
    <row r="109" spans="1:2" ht="18" customHeight="1">
      <c r="A109" s="286" t="s">
        <v>397</v>
      </c>
      <c r="B109" s="284"/>
    </row>
    <row r="110" spans="1:2" ht="18" customHeight="1">
      <c r="A110" s="286" t="s">
        <v>344</v>
      </c>
      <c r="B110" s="284"/>
    </row>
    <row r="111" spans="1:2" ht="18" customHeight="1">
      <c r="A111" s="286" t="s">
        <v>398</v>
      </c>
      <c r="B111" s="284"/>
    </row>
    <row r="112" spans="1:2" ht="18" customHeight="1">
      <c r="A112" s="282" t="s">
        <v>399</v>
      </c>
      <c r="B112" s="284">
        <f>SUM(B113:B122)</f>
        <v>0</v>
      </c>
    </row>
    <row r="113" spans="1:2" ht="18" customHeight="1">
      <c r="A113" s="286" t="s">
        <v>268</v>
      </c>
      <c r="B113" s="284"/>
    </row>
    <row r="114" spans="1:2" ht="18" customHeight="1">
      <c r="A114" s="286" t="s">
        <v>269</v>
      </c>
      <c r="B114" s="284"/>
    </row>
    <row r="115" spans="1:2" ht="18" customHeight="1">
      <c r="A115" s="286" t="s">
        <v>339</v>
      </c>
      <c r="B115" s="284"/>
    </row>
    <row r="116" spans="1:2" ht="18" customHeight="1">
      <c r="A116" s="286" t="s">
        <v>400</v>
      </c>
      <c r="B116" s="284"/>
    </row>
    <row r="117" spans="1:2" ht="18" customHeight="1">
      <c r="A117" s="286" t="s">
        <v>401</v>
      </c>
      <c r="B117" s="284"/>
    </row>
    <row r="118" spans="1:2" ht="18" customHeight="1">
      <c r="A118" s="286" t="s">
        <v>402</v>
      </c>
      <c r="B118" s="284"/>
    </row>
    <row r="119" spans="1:2" ht="18" customHeight="1">
      <c r="A119" s="286" t="s">
        <v>403</v>
      </c>
      <c r="B119" s="284"/>
    </row>
    <row r="120" spans="1:2" ht="18" customHeight="1">
      <c r="A120" s="286" t="s">
        <v>404</v>
      </c>
      <c r="B120" s="284"/>
    </row>
    <row r="121" spans="1:2" ht="18" customHeight="1">
      <c r="A121" s="286" t="s">
        <v>344</v>
      </c>
      <c r="B121" s="284"/>
    </row>
    <row r="122" spans="1:2" ht="18" customHeight="1">
      <c r="A122" s="286" t="s">
        <v>405</v>
      </c>
      <c r="B122" s="284"/>
    </row>
    <row r="123" spans="1:2" ht="18" customHeight="1">
      <c r="A123" s="282" t="s">
        <v>406</v>
      </c>
      <c r="B123" s="284">
        <f>SUM(B124:B134)</f>
        <v>0</v>
      </c>
    </row>
    <row r="124" spans="1:2" ht="18" customHeight="1">
      <c r="A124" s="286" t="s">
        <v>268</v>
      </c>
      <c r="B124" s="284"/>
    </row>
    <row r="125" spans="1:2" ht="18" customHeight="1">
      <c r="A125" s="286" t="s">
        <v>269</v>
      </c>
      <c r="B125" s="284"/>
    </row>
    <row r="126" spans="1:2" ht="18" customHeight="1">
      <c r="A126" s="286" t="s">
        <v>339</v>
      </c>
      <c r="B126" s="284"/>
    </row>
    <row r="127" spans="1:2" ht="18" customHeight="1">
      <c r="A127" s="286" t="s">
        <v>407</v>
      </c>
      <c r="B127" s="284"/>
    </row>
    <row r="128" spans="1:2" ht="18" customHeight="1">
      <c r="A128" s="286" t="s">
        <v>408</v>
      </c>
      <c r="B128" s="284"/>
    </row>
    <row r="129" spans="1:2" ht="18" customHeight="1">
      <c r="A129" s="286" t="s">
        <v>409</v>
      </c>
      <c r="B129" s="284"/>
    </row>
    <row r="130" spans="1:2" ht="18" customHeight="1">
      <c r="A130" s="286" t="s">
        <v>410</v>
      </c>
      <c r="B130" s="284"/>
    </row>
    <row r="131" spans="1:2" ht="18" customHeight="1">
      <c r="A131" s="286" t="s">
        <v>411</v>
      </c>
      <c r="B131" s="284"/>
    </row>
    <row r="132" spans="1:2" ht="18" customHeight="1">
      <c r="A132" s="286" t="s">
        <v>412</v>
      </c>
      <c r="B132" s="284"/>
    </row>
    <row r="133" spans="1:2" ht="18" customHeight="1">
      <c r="A133" s="286" t="s">
        <v>344</v>
      </c>
      <c r="B133" s="284"/>
    </row>
    <row r="134" spans="1:2" ht="18" customHeight="1">
      <c r="A134" s="286" t="s">
        <v>413</v>
      </c>
      <c r="B134" s="284"/>
    </row>
    <row r="135" spans="1:2" ht="18" customHeight="1">
      <c r="A135" s="282" t="s">
        <v>414</v>
      </c>
      <c r="B135" s="284">
        <f>SUM(B136:B141)</f>
        <v>0</v>
      </c>
    </row>
    <row r="136" spans="1:2" ht="18" customHeight="1">
      <c r="A136" s="286" t="s">
        <v>268</v>
      </c>
      <c r="B136" s="284"/>
    </row>
    <row r="137" spans="1:2" ht="18" customHeight="1">
      <c r="A137" s="286" t="s">
        <v>269</v>
      </c>
      <c r="B137" s="284"/>
    </row>
    <row r="138" spans="1:2" ht="18" customHeight="1">
      <c r="A138" s="286" t="s">
        <v>339</v>
      </c>
      <c r="B138" s="284"/>
    </row>
    <row r="139" spans="1:2" ht="18" customHeight="1">
      <c r="A139" s="286" t="s">
        <v>415</v>
      </c>
      <c r="B139" s="284"/>
    </row>
    <row r="140" spans="1:2" ht="18" customHeight="1">
      <c r="A140" s="286" t="s">
        <v>344</v>
      </c>
      <c r="B140" s="284"/>
    </row>
    <row r="141" spans="1:2" ht="18" customHeight="1">
      <c r="A141" s="286" t="s">
        <v>416</v>
      </c>
      <c r="B141" s="284"/>
    </row>
    <row r="142" spans="1:2" ht="18" customHeight="1">
      <c r="A142" s="282" t="s">
        <v>417</v>
      </c>
      <c r="B142" s="284">
        <f>SUM(B143:B149)</f>
        <v>0</v>
      </c>
    </row>
    <row r="143" spans="1:2" ht="18" customHeight="1">
      <c r="A143" s="286" t="s">
        <v>268</v>
      </c>
      <c r="B143" s="284"/>
    </row>
    <row r="144" spans="1:2" ht="18" customHeight="1">
      <c r="A144" s="286" t="s">
        <v>269</v>
      </c>
      <c r="B144" s="284"/>
    </row>
    <row r="145" spans="1:2" ht="18" customHeight="1">
      <c r="A145" s="286" t="s">
        <v>339</v>
      </c>
      <c r="B145" s="284"/>
    </row>
    <row r="146" spans="1:2" ht="18" customHeight="1">
      <c r="A146" s="286" t="s">
        <v>418</v>
      </c>
      <c r="B146" s="284"/>
    </row>
    <row r="147" spans="1:2" ht="18" customHeight="1">
      <c r="A147" s="286" t="s">
        <v>419</v>
      </c>
      <c r="B147" s="284"/>
    </row>
    <row r="148" spans="1:2" ht="18" customHeight="1">
      <c r="A148" s="286" t="s">
        <v>344</v>
      </c>
      <c r="B148" s="284"/>
    </row>
    <row r="149" spans="1:2" ht="18" customHeight="1">
      <c r="A149" s="286" t="s">
        <v>420</v>
      </c>
      <c r="B149" s="284"/>
    </row>
    <row r="150" spans="1:2" ht="18" customHeight="1">
      <c r="A150" s="282" t="s">
        <v>421</v>
      </c>
      <c r="B150" s="284">
        <f>SUM(B151:B155)</f>
        <v>0</v>
      </c>
    </row>
    <row r="151" spans="1:2" ht="18" customHeight="1">
      <c r="A151" s="286" t="s">
        <v>268</v>
      </c>
      <c r="B151" s="284"/>
    </row>
    <row r="152" spans="1:2" ht="18" customHeight="1">
      <c r="A152" s="286" t="s">
        <v>269</v>
      </c>
      <c r="B152" s="284"/>
    </row>
    <row r="153" spans="1:2" ht="18" customHeight="1">
      <c r="A153" s="286" t="s">
        <v>339</v>
      </c>
      <c r="B153" s="284"/>
    </row>
    <row r="154" spans="1:2" ht="18" customHeight="1">
      <c r="A154" s="286" t="s">
        <v>422</v>
      </c>
      <c r="B154" s="284"/>
    </row>
    <row r="155" spans="1:2" ht="18" customHeight="1">
      <c r="A155" s="286" t="s">
        <v>423</v>
      </c>
      <c r="B155" s="284"/>
    </row>
    <row r="156" spans="1:2" ht="18" customHeight="1">
      <c r="A156" s="282" t="s">
        <v>424</v>
      </c>
      <c r="B156" s="284">
        <f>SUM(B157:B162)</f>
        <v>0</v>
      </c>
    </row>
    <row r="157" spans="1:2" ht="18" customHeight="1">
      <c r="A157" s="286" t="s">
        <v>268</v>
      </c>
      <c r="B157" s="284"/>
    </row>
    <row r="158" spans="1:2" ht="18" customHeight="1">
      <c r="A158" s="286" t="s">
        <v>269</v>
      </c>
      <c r="B158" s="284"/>
    </row>
    <row r="159" spans="1:2" ht="18" customHeight="1">
      <c r="A159" s="286" t="s">
        <v>339</v>
      </c>
      <c r="B159" s="284"/>
    </row>
    <row r="160" spans="1:2" ht="18" customHeight="1">
      <c r="A160" s="286" t="s">
        <v>349</v>
      </c>
      <c r="B160" s="284"/>
    </row>
    <row r="161" spans="1:2" ht="18" customHeight="1">
      <c r="A161" s="286" t="s">
        <v>344</v>
      </c>
      <c r="B161" s="284"/>
    </row>
    <row r="162" spans="1:2" ht="18" customHeight="1">
      <c r="A162" s="286" t="s">
        <v>425</v>
      </c>
      <c r="B162" s="284"/>
    </row>
    <row r="163" spans="1:2" ht="18" customHeight="1">
      <c r="A163" s="282" t="s">
        <v>426</v>
      </c>
      <c r="B163" s="284">
        <f>SUM(B164:B169)</f>
        <v>12</v>
      </c>
    </row>
    <row r="164" spans="1:2" ht="18" customHeight="1">
      <c r="A164" s="286" t="s">
        <v>268</v>
      </c>
      <c r="B164" s="284">
        <v>12</v>
      </c>
    </row>
    <row r="165" spans="1:2" ht="18" customHeight="1">
      <c r="A165" s="286" t="s">
        <v>269</v>
      </c>
      <c r="B165" s="284"/>
    </row>
    <row r="166" spans="1:2" ht="18" customHeight="1">
      <c r="A166" s="286" t="s">
        <v>339</v>
      </c>
      <c r="B166" s="284"/>
    </row>
    <row r="167" spans="1:2" ht="18" customHeight="1">
      <c r="A167" s="286" t="s">
        <v>427</v>
      </c>
      <c r="B167" s="284"/>
    </row>
    <row r="168" spans="1:2" ht="18" customHeight="1">
      <c r="A168" s="286" t="s">
        <v>344</v>
      </c>
      <c r="B168" s="284"/>
    </row>
    <row r="169" spans="1:2" ht="18" customHeight="1">
      <c r="A169" s="286" t="s">
        <v>428</v>
      </c>
      <c r="B169" s="284"/>
    </row>
    <row r="170" spans="1:2" ht="18" customHeight="1">
      <c r="A170" s="282" t="s">
        <v>429</v>
      </c>
      <c r="B170" s="284">
        <f>SUM(B171:B176)</f>
        <v>91</v>
      </c>
    </row>
    <row r="171" spans="1:2" ht="18" customHeight="1">
      <c r="A171" s="286" t="s">
        <v>268</v>
      </c>
      <c r="B171" s="284">
        <v>91</v>
      </c>
    </row>
    <row r="172" spans="1:2" ht="18" customHeight="1">
      <c r="A172" s="286" t="s">
        <v>269</v>
      </c>
      <c r="B172" s="284"/>
    </row>
    <row r="173" spans="1:2" ht="18" customHeight="1">
      <c r="A173" s="286" t="s">
        <v>339</v>
      </c>
      <c r="B173" s="284"/>
    </row>
    <row r="174" spans="1:2" ht="18" customHeight="1">
      <c r="A174" s="286" t="s">
        <v>430</v>
      </c>
      <c r="B174" s="284"/>
    </row>
    <row r="175" spans="1:2" ht="18" customHeight="1">
      <c r="A175" s="286" t="s">
        <v>344</v>
      </c>
      <c r="B175" s="284"/>
    </row>
    <row r="176" spans="1:2" ht="18" customHeight="1">
      <c r="A176" s="286" t="s">
        <v>431</v>
      </c>
      <c r="B176" s="284"/>
    </row>
    <row r="177" spans="1:2" ht="18" customHeight="1">
      <c r="A177" s="282" t="s">
        <v>432</v>
      </c>
      <c r="B177" s="284">
        <f>SUM(B178:B183)</f>
        <v>0</v>
      </c>
    </row>
    <row r="178" spans="1:2" ht="18" customHeight="1">
      <c r="A178" s="286" t="s">
        <v>268</v>
      </c>
      <c r="B178" s="284"/>
    </row>
    <row r="179" spans="1:2" ht="18" customHeight="1">
      <c r="A179" s="286" t="s">
        <v>269</v>
      </c>
      <c r="B179" s="284"/>
    </row>
    <row r="180" spans="1:2" ht="18" customHeight="1">
      <c r="A180" s="286" t="s">
        <v>339</v>
      </c>
      <c r="B180" s="284"/>
    </row>
    <row r="181" spans="1:2" ht="18" customHeight="1">
      <c r="A181" s="286" t="s">
        <v>433</v>
      </c>
      <c r="B181" s="284"/>
    </row>
    <row r="182" spans="1:2" ht="18" customHeight="1">
      <c r="A182" s="286" t="s">
        <v>344</v>
      </c>
      <c r="B182" s="284"/>
    </row>
    <row r="183" spans="1:2" ht="18" customHeight="1">
      <c r="A183" s="286" t="s">
        <v>434</v>
      </c>
      <c r="B183" s="284"/>
    </row>
    <row r="184" spans="1:2" ht="18" customHeight="1">
      <c r="A184" s="282" t="s">
        <v>435</v>
      </c>
      <c r="B184" s="284">
        <f>SUM(B185:B190)</f>
        <v>0</v>
      </c>
    </row>
    <row r="185" spans="1:2" ht="18" customHeight="1">
      <c r="A185" s="286" t="s">
        <v>268</v>
      </c>
      <c r="B185" s="284"/>
    </row>
    <row r="186" spans="1:2" ht="18" customHeight="1">
      <c r="A186" s="286" t="s">
        <v>269</v>
      </c>
      <c r="B186" s="284"/>
    </row>
    <row r="187" spans="1:2" ht="18" customHeight="1">
      <c r="A187" s="286" t="s">
        <v>339</v>
      </c>
      <c r="B187" s="284"/>
    </row>
    <row r="188" spans="1:2" ht="18" customHeight="1">
      <c r="A188" s="286" t="s">
        <v>436</v>
      </c>
      <c r="B188" s="284"/>
    </row>
    <row r="189" spans="1:2" ht="18" customHeight="1">
      <c r="A189" s="286" t="s">
        <v>344</v>
      </c>
      <c r="B189" s="284"/>
    </row>
    <row r="190" spans="1:2" ht="18" customHeight="1">
      <c r="A190" s="286" t="s">
        <v>437</v>
      </c>
      <c r="B190" s="284"/>
    </row>
    <row r="191" spans="1:2" ht="18" customHeight="1">
      <c r="A191" s="282" t="s">
        <v>438</v>
      </c>
      <c r="B191" s="284">
        <f>SUM(B192:B198)</f>
        <v>0</v>
      </c>
    </row>
    <row r="192" spans="1:2" ht="18" customHeight="1">
      <c r="A192" s="286" t="s">
        <v>268</v>
      </c>
      <c r="B192" s="284"/>
    </row>
    <row r="193" spans="1:2" ht="18" customHeight="1">
      <c r="A193" s="286" t="s">
        <v>269</v>
      </c>
      <c r="B193" s="284"/>
    </row>
    <row r="194" spans="1:2" ht="18" customHeight="1">
      <c r="A194" s="286" t="s">
        <v>339</v>
      </c>
      <c r="B194" s="284"/>
    </row>
    <row r="195" spans="1:2" ht="18" customHeight="1">
      <c r="A195" s="286" t="s">
        <v>439</v>
      </c>
      <c r="B195" s="284"/>
    </row>
    <row r="196" spans="1:2" ht="18" customHeight="1">
      <c r="A196" s="286" t="s">
        <v>440</v>
      </c>
      <c r="B196" s="284"/>
    </row>
    <row r="197" spans="1:2" ht="18" customHeight="1">
      <c r="A197" s="286" t="s">
        <v>344</v>
      </c>
      <c r="B197" s="284"/>
    </row>
    <row r="198" spans="1:2" ht="18" customHeight="1">
      <c r="A198" s="286" t="s">
        <v>441</v>
      </c>
      <c r="B198" s="284"/>
    </row>
    <row r="199" spans="1:2" ht="18" customHeight="1">
      <c r="A199" s="282" t="s">
        <v>442</v>
      </c>
      <c r="B199" s="284">
        <f>SUM(B200:B204)</f>
        <v>0</v>
      </c>
    </row>
    <row r="200" spans="1:2" ht="18" customHeight="1">
      <c r="A200" s="286" t="s">
        <v>268</v>
      </c>
      <c r="B200" s="284"/>
    </row>
    <row r="201" spans="1:2" ht="18" customHeight="1">
      <c r="A201" s="286" t="s">
        <v>269</v>
      </c>
      <c r="B201" s="284"/>
    </row>
    <row r="202" spans="1:2" ht="18" customHeight="1">
      <c r="A202" s="286" t="s">
        <v>339</v>
      </c>
      <c r="B202" s="284"/>
    </row>
    <row r="203" spans="1:2" ht="18" customHeight="1">
      <c r="A203" s="286" t="s">
        <v>344</v>
      </c>
      <c r="B203" s="284"/>
    </row>
    <row r="204" spans="1:2" ht="18" customHeight="1">
      <c r="A204" s="286" t="s">
        <v>443</v>
      </c>
      <c r="B204" s="284"/>
    </row>
    <row r="205" spans="1:2" ht="18" customHeight="1">
      <c r="A205" s="282" t="s">
        <v>444</v>
      </c>
      <c r="B205" s="284">
        <f>SUM(B206:B210)</f>
        <v>0</v>
      </c>
    </row>
    <row r="206" spans="1:2" ht="18" customHeight="1">
      <c r="A206" s="286" t="s">
        <v>268</v>
      </c>
      <c r="B206" s="284"/>
    </row>
    <row r="207" spans="1:2" ht="18" customHeight="1">
      <c r="A207" s="286" t="s">
        <v>269</v>
      </c>
      <c r="B207" s="284"/>
    </row>
    <row r="208" spans="1:2" ht="18" customHeight="1">
      <c r="A208" s="286" t="s">
        <v>339</v>
      </c>
      <c r="B208" s="284"/>
    </row>
    <row r="209" spans="1:2" ht="18" customHeight="1">
      <c r="A209" s="286" t="s">
        <v>344</v>
      </c>
      <c r="B209" s="284"/>
    </row>
    <row r="210" spans="1:2" ht="18" customHeight="1">
      <c r="A210" s="286" t="s">
        <v>445</v>
      </c>
      <c r="B210" s="284"/>
    </row>
    <row r="211" spans="1:2" ht="18" customHeight="1">
      <c r="A211" s="282" t="s">
        <v>446</v>
      </c>
      <c r="B211" s="284">
        <f>SUM(B212:B217)</f>
        <v>0</v>
      </c>
    </row>
    <row r="212" spans="1:2" ht="18" customHeight="1">
      <c r="A212" s="286" t="s">
        <v>268</v>
      </c>
      <c r="B212" s="284"/>
    </row>
    <row r="213" spans="1:2" ht="18" customHeight="1">
      <c r="A213" s="286" t="s">
        <v>269</v>
      </c>
      <c r="B213" s="284"/>
    </row>
    <row r="214" spans="1:2" ht="18" customHeight="1">
      <c r="A214" s="286" t="s">
        <v>339</v>
      </c>
      <c r="B214" s="284"/>
    </row>
    <row r="215" spans="1:2" ht="18" customHeight="1">
      <c r="A215" s="286" t="s">
        <v>447</v>
      </c>
      <c r="B215" s="284"/>
    </row>
    <row r="216" spans="1:2" ht="18" customHeight="1">
      <c r="A216" s="286" t="s">
        <v>344</v>
      </c>
      <c r="B216" s="284"/>
    </row>
    <row r="217" spans="1:2" ht="18" customHeight="1">
      <c r="A217" s="286" t="s">
        <v>448</v>
      </c>
      <c r="B217" s="284"/>
    </row>
    <row r="218" spans="1:2" ht="18" customHeight="1">
      <c r="A218" s="282" t="s">
        <v>449</v>
      </c>
      <c r="B218" s="284">
        <f>SUM(B219:B232)</f>
        <v>0</v>
      </c>
    </row>
    <row r="219" spans="1:2" ht="18" customHeight="1">
      <c r="A219" s="286" t="s">
        <v>268</v>
      </c>
      <c r="B219" s="284"/>
    </row>
    <row r="220" spans="1:2" ht="18" customHeight="1">
      <c r="A220" s="286" t="s">
        <v>269</v>
      </c>
      <c r="B220" s="284"/>
    </row>
    <row r="221" spans="1:2" ht="18" customHeight="1">
      <c r="A221" s="286" t="s">
        <v>339</v>
      </c>
      <c r="B221" s="284"/>
    </row>
    <row r="222" spans="1:2" ht="18" customHeight="1">
      <c r="A222" s="286" t="s">
        <v>450</v>
      </c>
      <c r="B222" s="284"/>
    </row>
    <row r="223" spans="1:2" ht="18" customHeight="1">
      <c r="A223" s="286" t="s">
        <v>451</v>
      </c>
      <c r="B223" s="284"/>
    </row>
    <row r="224" spans="1:2" ht="18" customHeight="1">
      <c r="A224" s="286" t="s">
        <v>376</v>
      </c>
      <c r="B224" s="284"/>
    </row>
    <row r="225" spans="1:2" ht="18" customHeight="1">
      <c r="A225" s="286" t="s">
        <v>452</v>
      </c>
      <c r="B225" s="284"/>
    </row>
    <row r="226" spans="1:2" ht="18" customHeight="1">
      <c r="A226" s="286" t="s">
        <v>453</v>
      </c>
      <c r="B226" s="284"/>
    </row>
    <row r="227" spans="1:2" ht="18" customHeight="1">
      <c r="A227" s="286" t="s">
        <v>454</v>
      </c>
      <c r="B227" s="284"/>
    </row>
    <row r="228" spans="1:2" ht="18" customHeight="1">
      <c r="A228" s="286" t="s">
        <v>455</v>
      </c>
      <c r="B228" s="284"/>
    </row>
    <row r="229" spans="1:2" ht="18" customHeight="1">
      <c r="A229" s="286" t="s">
        <v>456</v>
      </c>
      <c r="B229" s="284"/>
    </row>
    <row r="230" spans="1:2" ht="18" customHeight="1">
      <c r="A230" s="286" t="s">
        <v>457</v>
      </c>
      <c r="B230" s="284"/>
    </row>
    <row r="231" spans="1:2" ht="18" customHeight="1">
      <c r="A231" s="286" t="s">
        <v>344</v>
      </c>
      <c r="B231" s="284"/>
    </row>
    <row r="232" spans="1:2" ht="18" customHeight="1">
      <c r="A232" s="286" t="s">
        <v>458</v>
      </c>
      <c r="B232" s="284"/>
    </row>
    <row r="233" spans="1:2" ht="18" customHeight="1">
      <c r="A233" s="282" t="s">
        <v>459</v>
      </c>
      <c r="B233" s="284">
        <f>SUM(B234:B235)</f>
        <v>49</v>
      </c>
    </row>
    <row r="234" spans="1:2" ht="18" customHeight="1">
      <c r="A234" s="286" t="s">
        <v>460</v>
      </c>
      <c r="B234" s="284"/>
    </row>
    <row r="235" spans="1:2" ht="18" customHeight="1">
      <c r="A235" s="286" t="s">
        <v>461</v>
      </c>
      <c r="B235" s="284">
        <v>49</v>
      </c>
    </row>
    <row r="236" spans="1:2" ht="18" customHeight="1">
      <c r="A236" s="282" t="s">
        <v>462</v>
      </c>
      <c r="B236" s="284">
        <f>B237+B244+B247+B250+B256+B261+B263+B268+B274</f>
        <v>0</v>
      </c>
    </row>
    <row r="237" spans="1:2" ht="18" customHeight="1">
      <c r="A237" s="282" t="s">
        <v>463</v>
      </c>
      <c r="B237" s="284">
        <f>SUM(B238:B243)</f>
        <v>0</v>
      </c>
    </row>
    <row r="238" spans="1:2" ht="18" customHeight="1">
      <c r="A238" s="286" t="s">
        <v>268</v>
      </c>
      <c r="B238" s="284"/>
    </row>
    <row r="239" spans="1:2" ht="18" customHeight="1">
      <c r="A239" s="286" t="s">
        <v>269</v>
      </c>
      <c r="B239" s="284"/>
    </row>
    <row r="240" spans="1:2" ht="18" customHeight="1">
      <c r="A240" s="286" t="s">
        <v>339</v>
      </c>
      <c r="B240" s="284"/>
    </row>
    <row r="241" spans="1:2" ht="18" customHeight="1">
      <c r="A241" s="286" t="s">
        <v>430</v>
      </c>
      <c r="B241" s="284"/>
    </row>
    <row r="242" spans="1:2" ht="18" customHeight="1">
      <c r="A242" s="286" t="s">
        <v>344</v>
      </c>
      <c r="B242" s="284"/>
    </row>
    <row r="243" spans="1:2" ht="18" customHeight="1">
      <c r="A243" s="286" t="s">
        <v>464</v>
      </c>
      <c r="B243" s="284"/>
    </row>
    <row r="244" spans="1:2" ht="18" customHeight="1">
      <c r="A244" s="282" t="s">
        <v>465</v>
      </c>
      <c r="B244" s="284">
        <f>SUM(B245:B246)</f>
        <v>0</v>
      </c>
    </row>
    <row r="245" spans="1:2" ht="18" customHeight="1">
      <c r="A245" s="286" t="s">
        <v>466</v>
      </c>
      <c r="B245" s="284"/>
    </row>
    <row r="246" spans="1:2" ht="18" customHeight="1">
      <c r="A246" s="286" t="s">
        <v>467</v>
      </c>
      <c r="B246" s="284"/>
    </row>
    <row r="247" spans="1:2" ht="18" customHeight="1">
      <c r="A247" s="282" t="s">
        <v>468</v>
      </c>
      <c r="B247" s="284">
        <f>SUM(B248:B249)</f>
        <v>0</v>
      </c>
    </row>
    <row r="248" spans="1:2" ht="18" customHeight="1">
      <c r="A248" s="286" t="s">
        <v>469</v>
      </c>
      <c r="B248" s="284"/>
    </row>
    <row r="249" spans="1:2" ht="18" customHeight="1">
      <c r="A249" s="286" t="s">
        <v>470</v>
      </c>
      <c r="B249" s="284"/>
    </row>
    <row r="250" spans="1:2" ht="18" customHeight="1">
      <c r="A250" s="282" t="s">
        <v>471</v>
      </c>
      <c r="B250" s="284">
        <f>SUM(B251:B255)</f>
        <v>0</v>
      </c>
    </row>
    <row r="251" spans="1:2" ht="18" customHeight="1">
      <c r="A251" s="286" t="s">
        <v>472</v>
      </c>
      <c r="B251" s="284"/>
    </row>
    <row r="252" spans="1:2" ht="18" customHeight="1">
      <c r="A252" s="286" t="s">
        <v>473</v>
      </c>
      <c r="B252" s="284"/>
    </row>
    <row r="253" spans="1:2" ht="18" customHeight="1">
      <c r="A253" s="286" t="s">
        <v>474</v>
      </c>
      <c r="B253" s="284"/>
    </row>
    <row r="254" spans="1:2" ht="18" customHeight="1">
      <c r="A254" s="286" t="s">
        <v>475</v>
      </c>
      <c r="B254" s="284"/>
    </row>
    <row r="255" spans="1:2" ht="18" customHeight="1">
      <c r="A255" s="286" t="s">
        <v>476</v>
      </c>
      <c r="B255" s="284"/>
    </row>
    <row r="256" spans="1:2" ht="18" customHeight="1">
      <c r="A256" s="282" t="s">
        <v>477</v>
      </c>
      <c r="B256" s="284">
        <f>SUM(B257:B260)</f>
        <v>0</v>
      </c>
    </row>
    <row r="257" spans="1:2" ht="18" customHeight="1">
      <c r="A257" s="286" t="s">
        <v>478</v>
      </c>
      <c r="B257" s="284"/>
    </row>
    <row r="258" spans="1:2" ht="18" customHeight="1">
      <c r="A258" s="286" t="s">
        <v>479</v>
      </c>
      <c r="B258" s="284"/>
    </row>
    <row r="259" spans="1:2" ht="18" customHeight="1">
      <c r="A259" s="286" t="s">
        <v>480</v>
      </c>
      <c r="B259" s="284"/>
    </row>
    <row r="260" spans="1:2" ht="18" customHeight="1">
      <c r="A260" s="286" t="s">
        <v>481</v>
      </c>
      <c r="B260" s="284"/>
    </row>
    <row r="261" spans="1:2" ht="18" customHeight="1">
      <c r="A261" s="282" t="s">
        <v>482</v>
      </c>
      <c r="B261" s="284">
        <f>B262</f>
        <v>0</v>
      </c>
    </row>
    <row r="262" spans="1:2" ht="18" customHeight="1">
      <c r="A262" s="286" t="s">
        <v>483</v>
      </c>
      <c r="B262" s="284"/>
    </row>
    <row r="263" spans="1:2" ht="18" customHeight="1">
      <c r="A263" s="282" t="s">
        <v>484</v>
      </c>
      <c r="B263" s="284">
        <f>SUM(B264:B267)</f>
        <v>0</v>
      </c>
    </row>
    <row r="264" spans="1:2" ht="18" customHeight="1">
      <c r="A264" s="286" t="s">
        <v>485</v>
      </c>
      <c r="B264" s="284"/>
    </row>
    <row r="265" spans="1:2" ht="18" customHeight="1">
      <c r="A265" s="286" t="s">
        <v>486</v>
      </c>
      <c r="B265" s="284"/>
    </row>
    <row r="266" spans="1:2" ht="18" customHeight="1">
      <c r="A266" s="286" t="s">
        <v>487</v>
      </c>
      <c r="B266" s="284"/>
    </row>
    <row r="267" spans="1:2" ht="18" customHeight="1">
      <c r="A267" s="286" t="s">
        <v>488</v>
      </c>
      <c r="B267" s="284"/>
    </row>
    <row r="268" spans="1:2" ht="18" customHeight="1">
      <c r="A268" s="282" t="s">
        <v>489</v>
      </c>
      <c r="B268" s="284">
        <f>SUM(B269:B273)</f>
        <v>0</v>
      </c>
    </row>
    <row r="269" spans="1:2" ht="18" customHeight="1">
      <c r="A269" s="286" t="s">
        <v>268</v>
      </c>
      <c r="B269" s="284"/>
    </row>
    <row r="270" spans="1:2" ht="18" customHeight="1">
      <c r="A270" s="286" t="s">
        <v>269</v>
      </c>
      <c r="B270" s="284"/>
    </row>
    <row r="271" spans="1:2" ht="18" customHeight="1">
      <c r="A271" s="286" t="s">
        <v>339</v>
      </c>
      <c r="B271" s="284"/>
    </row>
    <row r="272" spans="1:2" ht="18" customHeight="1">
      <c r="A272" s="286" t="s">
        <v>344</v>
      </c>
      <c r="B272" s="284"/>
    </row>
    <row r="273" spans="1:2" ht="18" customHeight="1">
      <c r="A273" s="286" t="s">
        <v>490</v>
      </c>
      <c r="B273" s="284"/>
    </row>
    <row r="274" spans="1:2" ht="18" customHeight="1">
      <c r="A274" s="282" t="s">
        <v>491</v>
      </c>
      <c r="B274" s="283">
        <f>B275</f>
        <v>0</v>
      </c>
    </row>
    <row r="275" spans="1:2" ht="18" customHeight="1">
      <c r="A275" s="282" t="s">
        <v>492</v>
      </c>
      <c r="B275" s="284"/>
    </row>
    <row r="276" spans="1:2" ht="18" customHeight="1">
      <c r="A276" s="282" t="s">
        <v>493</v>
      </c>
      <c r="B276" s="285">
        <f>SUM(B277,B279,B281,B283,B293)</f>
        <v>0</v>
      </c>
    </row>
    <row r="277" spans="1:2" ht="18" customHeight="1">
      <c r="A277" s="282" t="s">
        <v>494</v>
      </c>
      <c r="B277" s="284">
        <f>B278</f>
        <v>0</v>
      </c>
    </row>
    <row r="278" spans="1:2" ht="18" customHeight="1">
      <c r="A278" s="286" t="s">
        <v>495</v>
      </c>
      <c r="B278" s="284"/>
    </row>
    <row r="279" spans="1:2" ht="18" customHeight="1">
      <c r="A279" s="282" t="s">
        <v>496</v>
      </c>
      <c r="B279" s="284">
        <f>B280</f>
        <v>0</v>
      </c>
    </row>
    <row r="280" spans="1:2" ht="18" customHeight="1">
      <c r="A280" s="286" t="s">
        <v>497</v>
      </c>
      <c r="B280" s="284"/>
    </row>
    <row r="281" spans="1:2" ht="18" customHeight="1">
      <c r="A281" s="282" t="s">
        <v>498</v>
      </c>
      <c r="B281" s="284">
        <f>B282</f>
        <v>0</v>
      </c>
    </row>
    <row r="282" spans="1:2" ht="18" customHeight="1">
      <c r="A282" s="286" t="s">
        <v>499</v>
      </c>
      <c r="B282" s="284"/>
    </row>
    <row r="283" spans="1:2" ht="18" customHeight="1">
      <c r="A283" s="282" t="s">
        <v>500</v>
      </c>
      <c r="B283" s="284">
        <f>SUM(B284:B292)</f>
        <v>0</v>
      </c>
    </row>
    <row r="284" spans="1:2" ht="18" customHeight="1">
      <c r="A284" s="286" t="s">
        <v>501</v>
      </c>
      <c r="B284" s="284"/>
    </row>
    <row r="285" spans="1:2" ht="18" customHeight="1">
      <c r="A285" s="286" t="s">
        <v>502</v>
      </c>
      <c r="B285" s="284"/>
    </row>
    <row r="286" spans="1:2" ht="18" customHeight="1">
      <c r="A286" s="286" t="s">
        <v>503</v>
      </c>
      <c r="B286" s="284"/>
    </row>
    <row r="287" spans="1:2" ht="18" customHeight="1">
      <c r="A287" s="286" t="s">
        <v>504</v>
      </c>
      <c r="B287" s="284"/>
    </row>
    <row r="288" spans="1:2" ht="18" customHeight="1">
      <c r="A288" s="286" t="s">
        <v>505</v>
      </c>
      <c r="B288" s="284"/>
    </row>
    <row r="289" spans="1:2" ht="18" customHeight="1">
      <c r="A289" s="286" t="s">
        <v>506</v>
      </c>
      <c r="B289" s="284"/>
    </row>
    <row r="290" spans="1:2" ht="18" customHeight="1">
      <c r="A290" s="286" t="s">
        <v>507</v>
      </c>
      <c r="B290" s="284"/>
    </row>
    <row r="291" spans="1:2" ht="18" customHeight="1">
      <c r="A291" s="286" t="s">
        <v>508</v>
      </c>
      <c r="B291" s="284"/>
    </row>
    <row r="292" spans="1:2" ht="18" customHeight="1">
      <c r="A292" s="286" t="s">
        <v>509</v>
      </c>
      <c r="B292" s="284"/>
    </row>
    <row r="293" spans="1:2" ht="18" customHeight="1">
      <c r="A293" s="282" t="s">
        <v>510</v>
      </c>
      <c r="B293" s="284">
        <f>B294</f>
        <v>0</v>
      </c>
    </row>
    <row r="294" spans="1:2" ht="18" customHeight="1">
      <c r="A294" s="286" t="s">
        <v>511</v>
      </c>
      <c r="B294" s="284"/>
    </row>
    <row r="295" spans="1:2" ht="18" customHeight="1">
      <c r="A295" s="282" t="s">
        <v>512</v>
      </c>
      <c r="B295" s="284">
        <f>B296+B299+B310+B317+B325+B334+B348+B358+B368+B376+B382</f>
        <v>0</v>
      </c>
    </row>
    <row r="296" spans="1:2" ht="18" customHeight="1">
      <c r="A296" s="282" t="s">
        <v>513</v>
      </c>
      <c r="B296" s="284">
        <f>SUM(B297:B298)</f>
        <v>0</v>
      </c>
    </row>
    <row r="297" spans="1:2" ht="18" customHeight="1">
      <c r="A297" s="286" t="s">
        <v>514</v>
      </c>
      <c r="B297" s="284"/>
    </row>
    <row r="298" spans="1:2" ht="18" customHeight="1">
      <c r="A298" s="286" t="s">
        <v>515</v>
      </c>
      <c r="B298" s="284"/>
    </row>
    <row r="299" spans="1:2" ht="18" customHeight="1">
      <c r="A299" s="282" t="s">
        <v>516</v>
      </c>
      <c r="B299" s="284">
        <f>SUM(B300:B309)</f>
        <v>0</v>
      </c>
    </row>
    <row r="300" spans="1:2" ht="18" customHeight="1">
      <c r="A300" s="286" t="s">
        <v>268</v>
      </c>
      <c r="B300" s="284"/>
    </row>
    <row r="301" spans="1:2" ht="18" customHeight="1">
      <c r="A301" s="286" t="s">
        <v>269</v>
      </c>
      <c r="B301" s="284"/>
    </row>
    <row r="302" spans="1:2" ht="18" customHeight="1">
      <c r="A302" s="286" t="s">
        <v>339</v>
      </c>
      <c r="B302" s="284"/>
    </row>
    <row r="303" spans="1:2" ht="18" customHeight="1">
      <c r="A303" s="287" t="s">
        <v>376</v>
      </c>
      <c r="B303" s="284"/>
    </row>
    <row r="304" spans="1:2" ht="18" customHeight="1">
      <c r="A304" s="286" t="s">
        <v>517</v>
      </c>
      <c r="B304" s="284"/>
    </row>
    <row r="305" spans="1:2" ht="18" customHeight="1">
      <c r="A305" s="286" t="s">
        <v>518</v>
      </c>
      <c r="B305" s="284"/>
    </row>
    <row r="306" spans="1:2" ht="18" customHeight="1">
      <c r="A306" s="286" t="s">
        <v>519</v>
      </c>
      <c r="B306" s="284"/>
    </row>
    <row r="307" spans="1:2" ht="18" customHeight="1">
      <c r="A307" s="286" t="s">
        <v>520</v>
      </c>
      <c r="B307" s="284"/>
    </row>
    <row r="308" spans="1:2" ht="18" customHeight="1">
      <c r="A308" s="286" t="s">
        <v>344</v>
      </c>
      <c r="B308" s="284"/>
    </row>
    <row r="309" spans="1:2" ht="18" customHeight="1">
      <c r="A309" s="286" t="s">
        <v>521</v>
      </c>
      <c r="B309" s="284"/>
    </row>
    <row r="310" spans="1:2" ht="18" customHeight="1">
      <c r="A310" s="282" t="s">
        <v>522</v>
      </c>
      <c r="B310" s="284">
        <f>SUM(B311:B316)</f>
        <v>0</v>
      </c>
    </row>
    <row r="311" spans="1:2" ht="18" customHeight="1">
      <c r="A311" s="286" t="s">
        <v>268</v>
      </c>
      <c r="B311" s="284"/>
    </row>
    <row r="312" spans="1:2" ht="18" customHeight="1">
      <c r="A312" s="286" t="s">
        <v>269</v>
      </c>
      <c r="B312" s="284"/>
    </row>
    <row r="313" spans="1:2" ht="18" customHeight="1">
      <c r="A313" s="286" t="s">
        <v>339</v>
      </c>
      <c r="B313" s="284"/>
    </row>
    <row r="314" spans="1:2" ht="18" customHeight="1">
      <c r="A314" s="286" t="s">
        <v>523</v>
      </c>
      <c r="B314" s="284"/>
    </row>
    <row r="315" spans="1:2" ht="18" customHeight="1">
      <c r="A315" s="286" t="s">
        <v>344</v>
      </c>
      <c r="B315" s="284"/>
    </row>
    <row r="316" spans="1:2" ht="18" customHeight="1">
      <c r="A316" s="286" t="s">
        <v>524</v>
      </c>
      <c r="B316" s="284"/>
    </row>
    <row r="317" spans="1:2" ht="18" customHeight="1">
      <c r="A317" s="282" t="s">
        <v>525</v>
      </c>
      <c r="B317" s="284">
        <f>SUM(B318:B324)</f>
        <v>0</v>
      </c>
    </row>
    <row r="318" spans="1:2" ht="18" customHeight="1">
      <c r="A318" s="286" t="s">
        <v>268</v>
      </c>
      <c r="B318" s="284"/>
    </row>
    <row r="319" spans="1:2" ht="18" customHeight="1">
      <c r="A319" s="286" t="s">
        <v>269</v>
      </c>
      <c r="B319" s="284"/>
    </row>
    <row r="320" spans="1:2" ht="18" customHeight="1">
      <c r="A320" s="286" t="s">
        <v>339</v>
      </c>
      <c r="B320" s="284"/>
    </row>
    <row r="321" spans="1:2" ht="18" customHeight="1">
      <c r="A321" s="286" t="s">
        <v>526</v>
      </c>
      <c r="B321" s="284"/>
    </row>
    <row r="322" spans="1:2" ht="18" customHeight="1">
      <c r="A322" s="286" t="s">
        <v>527</v>
      </c>
      <c r="B322" s="284"/>
    </row>
    <row r="323" spans="1:2" ht="18" customHeight="1">
      <c r="A323" s="286" t="s">
        <v>344</v>
      </c>
      <c r="B323" s="284"/>
    </row>
    <row r="324" spans="1:2" ht="18" customHeight="1">
      <c r="A324" s="286" t="s">
        <v>528</v>
      </c>
      <c r="B324" s="284"/>
    </row>
    <row r="325" spans="1:2" ht="18" customHeight="1">
      <c r="A325" s="282" t="s">
        <v>529</v>
      </c>
      <c r="B325" s="284">
        <f>SUM(B326:B333)</f>
        <v>0</v>
      </c>
    </row>
    <row r="326" spans="1:2" ht="18" customHeight="1">
      <c r="A326" s="286" t="s">
        <v>268</v>
      </c>
      <c r="B326" s="284"/>
    </row>
    <row r="327" spans="1:2" ht="18" customHeight="1">
      <c r="A327" s="286" t="s">
        <v>269</v>
      </c>
      <c r="B327" s="284"/>
    </row>
    <row r="328" spans="1:2" ht="18" customHeight="1">
      <c r="A328" s="286" t="s">
        <v>339</v>
      </c>
      <c r="B328" s="284"/>
    </row>
    <row r="329" spans="1:2" ht="18" customHeight="1">
      <c r="A329" s="286" t="s">
        <v>530</v>
      </c>
      <c r="B329" s="284"/>
    </row>
    <row r="330" spans="1:2" ht="18" customHeight="1">
      <c r="A330" s="286" t="s">
        <v>531</v>
      </c>
      <c r="B330" s="284"/>
    </row>
    <row r="331" spans="1:2" ht="18" customHeight="1">
      <c r="A331" s="286" t="s">
        <v>532</v>
      </c>
      <c r="B331" s="284"/>
    </row>
    <row r="332" spans="1:2" ht="18" customHeight="1">
      <c r="A332" s="286" t="s">
        <v>344</v>
      </c>
      <c r="B332" s="284"/>
    </row>
    <row r="333" spans="1:2" ht="18" customHeight="1">
      <c r="A333" s="286" t="s">
        <v>533</v>
      </c>
      <c r="B333" s="284"/>
    </row>
    <row r="334" spans="1:2" ht="18" customHeight="1">
      <c r="A334" s="282" t="s">
        <v>534</v>
      </c>
      <c r="B334" s="284">
        <f>SUM(B335:B347)</f>
        <v>0</v>
      </c>
    </row>
    <row r="335" spans="1:2" ht="18" customHeight="1">
      <c r="A335" s="286" t="s">
        <v>268</v>
      </c>
      <c r="B335" s="284"/>
    </row>
    <row r="336" spans="1:2" ht="18" customHeight="1">
      <c r="A336" s="286" t="s">
        <v>269</v>
      </c>
      <c r="B336" s="284"/>
    </row>
    <row r="337" spans="1:2" ht="18" customHeight="1">
      <c r="A337" s="286" t="s">
        <v>339</v>
      </c>
      <c r="B337" s="284"/>
    </row>
    <row r="338" spans="1:2" ht="18" customHeight="1">
      <c r="A338" s="286" t="s">
        <v>535</v>
      </c>
      <c r="B338" s="284"/>
    </row>
    <row r="339" spans="1:2" ht="18" customHeight="1">
      <c r="A339" s="286" t="s">
        <v>536</v>
      </c>
      <c r="B339" s="284"/>
    </row>
    <row r="340" spans="1:2" ht="18" customHeight="1">
      <c r="A340" s="286" t="s">
        <v>537</v>
      </c>
      <c r="B340" s="284"/>
    </row>
    <row r="341" spans="1:2" ht="18" customHeight="1">
      <c r="A341" s="286" t="s">
        <v>538</v>
      </c>
      <c r="B341" s="284"/>
    </row>
    <row r="342" spans="1:2" ht="18" customHeight="1">
      <c r="A342" s="286" t="s">
        <v>539</v>
      </c>
      <c r="B342" s="284"/>
    </row>
    <row r="343" spans="1:2" ht="18" customHeight="1">
      <c r="A343" s="286" t="s">
        <v>540</v>
      </c>
      <c r="B343" s="284"/>
    </row>
    <row r="344" spans="1:2" ht="18" customHeight="1">
      <c r="A344" s="286" t="s">
        <v>541</v>
      </c>
      <c r="B344" s="284"/>
    </row>
    <row r="345" spans="1:2" ht="18" customHeight="1">
      <c r="A345" s="286" t="s">
        <v>376</v>
      </c>
      <c r="B345" s="284"/>
    </row>
    <row r="346" spans="1:2" ht="18" customHeight="1">
      <c r="A346" s="286" t="s">
        <v>344</v>
      </c>
      <c r="B346" s="284"/>
    </row>
    <row r="347" spans="1:2" ht="18" customHeight="1">
      <c r="A347" s="286" t="s">
        <v>542</v>
      </c>
      <c r="B347" s="284"/>
    </row>
    <row r="348" spans="1:2" ht="18" customHeight="1">
      <c r="A348" s="282" t="s">
        <v>543</v>
      </c>
      <c r="B348" s="284">
        <f>SUM(B349:B357)</f>
        <v>0</v>
      </c>
    </row>
    <row r="349" spans="1:2" ht="18" customHeight="1">
      <c r="A349" s="286" t="s">
        <v>268</v>
      </c>
      <c r="B349" s="284"/>
    </row>
    <row r="350" spans="1:2" ht="18" customHeight="1">
      <c r="A350" s="286" t="s">
        <v>269</v>
      </c>
      <c r="B350" s="284"/>
    </row>
    <row r="351" spans="1:2" ht="18" customHeight="1">
      <c r="A351" s="286" t="s">
        <v>339</v>
      </c>
      <c r="B351" s="284"/>
    </row>
    <row r="352" spans="1:2" ht="18" customHeight="1">
      <c r="A352" s="286" t="s">
        <v>544</v>
      </c>
      <c r="B352" s="284"/>
    </row>
    <row r="353" spans="1:2" ht="18" customHeight="1">
      <c r="A353" s="286" t="s">
        <v>545</v>
      </c>
      <c r="B353" s="284"/>
    </row>
    <row r="354" spans="1:2" ht="18" customHeight="1">
      <c r="A354" s="286" t="s">
        <v>546</v>
      </c>
      <c r="B354" s="284"/>
    </row>
    <row r="355" spans="1:2" ht="18" customHeight="1">
      <c r="A355" s="286" t="s">
        <v>376</v>
      </c>
      <c r="B355" s="284"/>
    </row>
    <row r="356" spans="1:2" ht="18" customHeight="1">
      <c r="A356" s="286" t="s">
        <v>344</v>
      </c>
      <c r="B356" s="284"/>
    </row>
    <row r="357" spans="1:2" ht="18" customHeight="1">
      <c r="A357" s="286" t="s">
        <v>547</v>
      </c>
      <c r="B357" s="284"/>
    </row>
    <row r="358" spans="1:2" ht="18" customHeight="1">
      <c r="A358" s="282" t="s">
        <v>548</v>
      </c>
      <c r="B358" s="284">
        <f>SUM(B359:B367)</f>
        <v>0</v>
      </c>
    </row>
    <row r="359" spans="1:2" ht="18" customHeight="1">
      <c r="A359" s="286" t="s">
        <v>268</v>
      </c>
      <c r="B359" s="284"/>
    </row>
    <row r="360" spans="1:2" ht="18" customHeight="1">
      <c r="A360" s="286" t="s">
        <v>269</v>
      </c>
      <c r="B360" s="284"/>
    </row>
    <row r="361" spans="1:2" ht="18" customHeight="1">
      <c r="A361" s="286" t="s">
        <v>339</v>
      </c>
      <c r="B361" s="284"/>
    </row>
    <row r="362" spans="1:2" ht="18" customHeight="1">
      <c r="A362" s="286" t="s">
        <v>549</v>
      </c>
      <c r="B362" s="284"/>
    </row>
    <row r="363" spans="1:2" ht="18" customHeight="1">
      <c r="A363" s="286" t="s">
        <v>550</v>
      </c>
      <c r="B363" s="284"/>
    </row>
    <row r="364" spans="1:2" ht="18" customHeight="1">
      <c r="A364" s="286" t="s">
        <v>551</v>
      </c>
      <c r="B364" s="284"/>
    </row>
    <row r="365" spans="1:2" ht="18" customHeight="1">
      <c r="A365" s="286" t="s">
        <v>376</v>
      </c>
      <c r="B365" s="284"/>
    </row>
    <row r="366" spans="1:2" ht="18" customHeight="1">
      <c r="A366" s="286" t="s">
        <v>344</v>
      </c>
      <c r="B366" s="284"/>
    </row>
    <row r="367" spans="1:2" ht="18" customHeight="1">
      <c r="A367" s="286" t="s">
        <v>552</v>
      </c>
      <c r="B367" s="284"/>
    </row>
    <row r="368" spans="1:2" ht="18" customHeight="1">
      <c r="A368" s="288" t="s">
        <v>553</v>
      </c>
      <c r="B368" s="285">
        <f>SUM(B369:B375)</f>
        <v>0</v>
      </c>
    </row>
    <row r="369" spans="1:2" ht="18" customHeight="1">
      <c r="A369" s="286" t="s">
        <v>268</v>
      </c>
      <c r="B369" s="284"/>
    </row>
    <row r="370" spans="1:2" ht="18" customHeight="1">
      <c r="A370" s="286" t="s">
        <v>269</v>
      </c>
      <c r="B370" s="284"/>
    </row>
    <row r="371" spans="1:2" ht="18" customHeight="1">
      <c r="A371" s="286" t="s">
        <v>339</v>
      </c>
      <c r="B371" s="284"/>
    </row>
    <row r="372" spans="1:2" ht="18" customHeight="1">
      <c r="A372" s="286" t="s">
        <v>554</v>
      </c>
      <c r="B372" s="284"/>
    </row>
    <row r="373" spans="1:2" ht="18" customHeight="1">
      <c r="A373" s="286" t="s">
        <v>555</v>
      </c>
      <c r="B373" s="284"/>
    </row>
    <row r="374" spans="1:2" ht="18" customHeight="1">
      <c r="A374" s="286" t="s">
        <v>344</v>
      </c>
      <c r="B374" s="284"/>
    </row>
    <row r="375" spans="1:2" ht="18" customHeight="1">
      <c r="A375" s="286" t="s">
        <v>556</v>
      </c>
      <c r="B375" s="284"/>
    </row>
    <row r="376" spans="1:2" ht="18" customHeight="1">
      <c r="A376" s="282" t="s">
        <v>557</v>
      </c>
      <c r="B376" s="284">
        <f>SUM(B377:B381)</f>
        <v>0</v>
      </c>
    </row>
    <row r="377" spans="1:2" ht="18" customHeight="1">
      <c r="A377" s="286" t="s">
        <v>268</v>
      </c>
      <c r="B377" s="284"/>
    </row>
    <row r="378" spans="1:2" ht="18" customHeight="1">
      <c r="A378" s="286" t="s">
        <v>269</v>
      </c>
      <c r="B378" s="284"/>
    </row>
    <row r="379" spans="1:2" ht="18" customHeight="1">
      <c r="A379" s="286" t="s">
        <v>376</v>
      </c>
      <c r="B379" s="284"/>
    </row>
    <row r="380" spans="1:2" ht="18" customHeight="1">
      <c r="A380" s="286" t="s">
        <v>558</v>
      </c>
      <c r="B380" s="284"/>
    </row>
    <row r="381" spans="1:2" ht="18" customHeight="1">
      <c r="A381" s="286" t="s">
        <v>559</v>
      </c>
      <c r="B381" s="284"/>
    </row>
    <row r="382" spans="1:2" ht="18" customHeight="1">
      <c r="A382" s="282" t="s">
        <v>560</v>
      </c>
      <c r="B382" s="284">
        <f>B383+B384</f>
        <v>0</v>
      </c>
    </row>
    <row r="383" spans="1:2" ht="18" customHeight="1">
      <c r="A383" s="286" t="s">
        <v>561</v>
      </c>
      <c r="B383" s="284"/>
    </row>
    <row r="384" spans="1:2" ht="18" customHeight="1">
      <c r="A384" s="286" t="s">
        <v>562</v>
      </c>
      <c r="B384" s="284"/>
    </row>
    <row r="385" spans="1:2" ht="18" customHeight="1">
      <c r="A385" s="282" t="s">
        <v>563</v>
      </c>
      <c r="B385" s="284">
        <f>B386+B391+B398+B404+B410+B414+B418+B422+B428+B435</f>
        <v>0</v>
      </c>
    </row>
    <row r="386" spans="1:2" ht="18" customHeight="1">
      <c r="A386" s="282" t="s">
        <v>564</v>
      </c>
      <c r="B386" s="284">
        <f>SUM(B387:B390)</f>
        <v>0</v>
      </c>
    </row>
    <row r="387" spans="1:2" ht="18" customHeight="1">
      <c r="A387" s="286" t="s">
        <v>268</v>
      </c>
      <c r="B387" s="284"/>
    </row>
    <row r="388" spans="1:2" ht="18" customHeight="1">
      <c r="A388" s="286" t="s">
        <v>269</v>
      </c>
      <c r="B388" s="284"/>
    </row>
    <row r="389" spans="1:2" ht="18" customHeight="1">
      <c r="A389" s="286" t="s">
        <v>339</v>
      </c>
      <c r="B389" s="284"/>
    </row>
    <row r="390" spans="1:2" ht="18" customHeight="1">
      <c r="A390" s="286" t="s">
        <v>565</v>
      </c>
      <c r="B390" s="284"/>
    </row>
    <row r="391" spans="1:2" ht="18" customHeight="1">
      <c r="A391" s="282" t="s">
        <v>566</v>
      </c>
      <c r="B391" s="284">
        <f>SUM(B392:B397)</f>
        <v>0</v>
      </c>
    </row>
    <row r="392" spans="1:2" ht="18" customHeight="1">
      <c r="A392" s="286" t="s">
        <v>567</v>
      </c>
      <c r="B392" s="284"/>
    </row>
    <row r="393" spans="1:2" ht="18" customHeight="1">
      <c r="A393" s="286" t="s">
        <v>568</v>
      </c>
      <c r="B393" s="284"/>
    </row>
    <row r="394" spans="1:2" ht="18" customHeight="1">
      <c r="A394" s="286" t="s">
        <v>569</v>
      </c>
      <c r="B394" s="284"/>
    </row>
    <row r="395" spans="1:2" ht="18" customHeight="1">
      <c r="A395" s="286" t="s">
        <v>570</v>
      </c>
      <c r="B395" s="284"/>
    </row>
    <row r="396" spans="1:2" ht="18" customHeight="1">
      <c r="A396" s="286" t="s">
        <v>571</v>
      </c>
      <c r="B396" s="284"/>
    </row>
    <row r="397" spans="1:2" ht="18" customHeight="1">
      <c r="A397" s="286" t="s">
        <v>572</v>
      </c>
      <c r="B397" s="284"/>
    </row>
    <row r="398" spans="1:2" ht="18" customHeight="1">
      <c r="A398" s="282" t="s">
        <v>573</v>
      </c>
      <c r="B398" s="284">
        <f>SUM(B399:B403)</f>
        <v>0</v>
      </c>
    </row>
    <row r="399" spans="1:2" ht="18" customHeight="1">
      <c r="A399" s="286" t="s">
        <v>574</v>
      </c>
      <c r="B399" s="284"/>
    </row>
    <row r="400" spans="1:2" ht="18" customHeight="1">
      <c r="A400" s="286" t="s">
        <v>575</v>
      </c>
      <c r="B400" s="284"/>
    </row>
    <row r="401" spans="1:2" ht="18" customHeight="1">
      <c r="A401" s="286" t="s">
        <v>576</v>
      </c>
      <c r="B401" s="284"/>
    </row>
    <row r="402" spans="1:2" ht="18" customHeight="1">
      <c r="A402" s="286" t="s">
        <v>577</v>
      </c>
      <c r="B402" s="284"/>
    </row>
    <row r="403" spans="1:2" ht="18" customHeight="1">
      <c r="A403" s="286" t="s">
        <v>578</v>
      </c>
      <c r="B403" s="284"/>
    </row>
    <row r="404" spans="1:2" ht="18" customHeight="1">
      <c r="A404" s="282" t="s">
        <v>579</v>
      </c>
      <c r="B404" s="284">
        <f>SUM(B405:B409)</f>
        <v>0</v>
      </c>
    </row>
    <row r="405" spans="1:2" ht="18" customHeight="1">
      <c r="A405" s="286" t="s">
        <v>580</v>
      </c>
      <c r="B405" s="284"/>
    </row>
    <row r="406" spans="1:2" ht="18" customHeight="1">
      <c r="A406" s="286" t="s">
        <v>581</v>
      </c>
      <c r="B406" s="284"/>
    </row>
    <row r="407" spans="1:2" ht="18" customHeight="1">
      <c r="A407" s="286" t="s">
        <v>582</v>
      </c>
      <c r="B407" s="284"/>
    </row>
    <row r="408" spans="1:2" ht="18" customHeight="1">
      <c r="A408" s="286" t="s">
        <v>583</v>
      </c>
      <c r="B408" s="284"/>
    </row>
    <row r="409" spans="1:2" ht="18" customHeight="1">
      <c r="A409" s="286" t="s">
        <v>584</v>
      </c>
      <c r="B409" s="284"/>
    </row>
    <row r="410" spans="1:2" ht="18" customHeight="1">
      <c r="A410" s="282" t="s">
        <v>585</v>
      </c>
      <c r="B410" s="284">
        <f>SUM(B411:B413)</f>
        <v>0</v>
      </c>
    </row>
    <row r="411" spans="1:2" ht="18" customHeight="1">
      <c r="A411" s="286" t="s">
        <v>586</v>
      </c>
      <c r="B411" s="284"/>
    </row>
    <row r="412" spans="1:2" ht="18" customHeight="1">
      <c r="A412" s="286" t="s">
        <v>587</v>
      </c>
      <c r="B412" s="284"/>
    </row>
    <row r="413" spans="1:2" ht="18" customHeight="1">
      <c r="A413" s="286" t="s">
        <v>588</v>
      </c>
      <c r="B413" s="284"/>
    </row>
    <row r="414" spans="1:2" ht="18" customHeight="1">
      <c r="A414" s="282" t="s">
        <v>589</v>
      </c>
      <c r="B414" s="284">
        <f>SUM(B415:B417)</f>
        <v>0</v>
      </c>
    </row>
    <row r="415" spans="1:2" ht="18" customHeight="1">
      <c r="A415" s="286" t="s">
        <v>590</v>
      </c>
      <c r="B415" s="284"/>
    </row>
    <row r="416" spans="1:2" ht="18" customHeight="1">
      <c r="A416" s="286" t="s">
        <v>591</v>
      </c>
      <c r="B416" s="284"/>
    </row>
    <row r="417" spans="1:2" ht="18" customHeight="1">
      <c r="A417" s="286" t="s">
        <v>592</v>
      </c>
      <c r="B417" s="284"/>
    </row>
    <row r="418" spans="1:2" ht="18" customHeight="1">
      <c r="A418" s="282" t="s">
        <v>593</v>
      </c>
      <c r="B418" s="284">
        <f>SUM(B419:B421)</f>
        <v>0</v>
      </c>
    </row>
    <row r="419" spans="1:2" ht="18" customHeight="1">
      <c r="A419" s="286" t="s">
        <v>594</v>
      </c>
      <c r="B419" s="284"/>
    </row>
    <row r="420" spans="1:2" ht="18" customHeight="1">
      <c r="A420" s="286" t="s">
        <v>595</v>
      </c>
      <c r="B420" s="284"/>
    </row>
    <row r="421" spans="1:2" ht="18" customHeight="1">
      <c r="A421" s="286" t="s">
        <v>596</v>
      </c>
      <c r="B421" s="284"/>
    </row>
    <row r="422" spans="1:2" ht="18" customHeight="1">
      <c r="A422" s="282" t="s">
        <v>597</v>
      </c>
      <c r="B422" s="284">
        <f>SUM(B423:B427)</f>
        <v>0</v>
      </c>
    </row>
    <row r="423" spans="1:2" ht="18" customHeight="1">
      <c r="A423" s="286" t="s">
        <v>598</v>
      </c>
      <c r="B423" s="284"/>
    </row>
    <row r="424" spans="1:2" ht="18" customHeight="1">
      <c r="A424" s="286" t="s">
        <v>599</v>
      </c>
      <c r="B424" s="284"/>
    </row>
    <row r="425" spans="1:2" ht="18" customHeight="1">
      <c r="A425" s="286" t="s">
        <v>600</v>
      </c>
      <c r="B425" s="284"/>
    </row>
    <row r="426" spans="1:2" ht="18" customHeight="1">
      <c r="A426" s="286" t="s">
        <v>601</v>
      </c>
      <c r="B426" s="284"/>
    </row>
    <row r="427" spans="1:2" ht="18" customHeight="1">
      <c r="A427" s="286" t="s">
        <v>602</v>
      </c>
      <c r="B427" s="284"/>
    </row>
    <row r="428" spans="1:2" ht="18" customHeight="1">
      <c r="A428" s="282" t="s">
        <v>603</v>
      </c>
      <c r="B428" s="284">
        <f>SUM(B429:B434)</f>
        <v>0</v>
      </c>
    </row>
    <row r="429" spans="1:2" ht="18" customHeight="1">
      <c r="A429" s="286" t="s">
        <v>604</v>
      </c>
      <c r="B429" s="284"/>
    </row>
    <row r="430" spans="1:2" ht="18" customHeight="1">
      <c r="A430" s="286" t="s">
        <v>605</v>
      </c>
      <c r="B430" s="284"/>
    </row>
    <row r="431" spans="1:2" ht="18" customHeight="1">
      <c r="A431" s="286" t="s">
        <v>606</v>
      </c>
      <c r="B431" s="284"/>
    </row>
    <row r="432" spans="1:2" ht="18" customHeight="1">
      <c r="A432" s="286" t="s">
        <v>607</v>
      </c>
      <c r="B432" s="284"/>
    </row>
    <row r="433" spans="1:2" ht="18" customHeight="1">
      <c r="A433" s="286" t="s">
        <v>608</v>
      </c>
      <c r="B433" s="284"/>
    </row>
    <row r="434" spans="1:2" ht="18" customHeight="1">
      <c r="A434" s="286" t="s">
        <v>609</v>
      </c>
      <c r="B434" s="284"/>
    </row>
    <row r="435" spans="1:2" ht="18" customHeight="1">
      <c r="A435" s="282" t="s">
        <v>610</v>
      </c>
      <c r="B435" s="284">
        <f>B436</f>
        <v>0</v>
      </c>
    </row>
    <row r="436" spans="1:2" ht="18" customHeight="1">
      <c r="A436" s="286" t="s">
        <v>611</v>
      </c>
      <c r="B436" s="284"/>
    </row>
    <row r="437" spans="1:2" ht="18" customHeight="1">
      <c r="A437" s="282" t="s">
        <v>612</v>
      </c>
      <c r="B437" s="284">
        <f>SUM(B438,B443,B452,B458,B463,B468,B473,B480,B484,B488)</f>
        <v>0</v>
      </c>
    </row>
    <row r="438" spans="1:2" ht="18" customHeight="1">
      <c r="A438" s="282" t="s">
        <v>613</v>
      </c>
      <c r="B438" s="284">
        <f>SUM(B439:B442)</f>
        <v>0</v>
      </c>
    </row>
    <row r="439" spans="1:2" ht="18" customHeight="1">
      <c r="A439" s="286" t="s">
        <v>268</v>
      </c>
      <c r="B439" s="284"/>
    </row>
    <row r="440" spans="1:2" ht="18" customHeight="1">
      <c r="A440" s="286" t="s">
        <v>269</v>
      </c>
      <c r="B440" s="284"/>
    </row>
    <row r="441" spans="1:2" ht="18" customHeight="1">
      <c r="A441" s="286" t="s">
        <v>339</v>
      </c>
      <c r="B441" s="284"/>
    </row>
    <row r="442" spans="1:2" ht="18" customHeight="1">
      <c r="A442" s="286" t="s">
        <v>614</v>
      </c>
      <c r="B442" s="284"/>
    </row>
    <row r="443" spans="1:2" ht="18" customHeight="1">
      <c r="A443" s="282" t="s">
        <v>615</v>
      </c>
      <c r="B443" s="284">
        <f>SUM(B444:B451)</f>
        <v>0</v>
      </c>
    </row>
    <row r="444" spans="1:2" ht="18" customHeight="1">
      <c r="A444" s="286" t="s">
        <v>616</v>
      </c>
      <c r="B444" s="284"/>
    </row>
    <row r="445" spans="1:2" ht="18" customHeight="1">
      <c r="A445" s="286" t="s">
        <v>617</v>
      </c>
      <c r="B445" s="284"/>
    </row>
    <row r="446" spans="1:2" ht="18" customHeight="1">
      <c r="A446" s="286" t="s">
        <v>618</v>
      </c>
      <c r="B446" s="284"/>
    </row>
    <row r="447" spans="1:2" ht="18" customHeight="1">
      <c r="A447" s="286" t="s">
        <v>619</v>
      </c>
      <c r="B447" s="284"/>
    </row>
    <row r="448" spans="1:2" ht="18" customHeight="1">
      <c r="A448" s="286" t="s">
        <v>620</v>
      </c>
      <c r="B448" s="284"/>
    </row>
    <row r="449" spans="1:2" ht="18" customHeight="1">
      <c r="A449" s="286" t="s">
        <v>621</v>
      </c>
      <c r="B449" s="284"/>
    </row>
    <row r="450" spans="1:2" ht="18" customHeight="1">
      <c r="A450" s="286" t="s">
        <v>622</v>
      </c>
      <c r="B450" s="284"/>
    </row>
    <row r="451" spans="1:2" ht="18" customHeight="1">
      <c r="A451" s="286" t="s">
        <v>623</v>
      </c>
      <c r="B451" s="284"/>
    </row>
    <row r="452" spans="1:2" ht="18" customHeight="1">
      <c r="A452" s="282" t="s">
        <v>624</v>
      </c>
      <c r="B452" s="284">
        <f>SUM(B453:B457)</f>
        <v>0</v>
      </c>
    </row>
    <row r="453" spans="1:2" ht="18" customHeight="1">
      <c r="A453" s="286" t="s">
        <v>616</v>
      </c>
      <c r="B453" s="284"/>
    </row>
    <row r="454" spans="1:2" ht="18" customHeight="1">
      <c r="A454" s="286" t="s">
        <v>625</v>
      </c>
      <c r="B454" s="284"/>
    </row>
    <row r="455" spans="1:2" ht="18" customHeight="1">
      <c r="A455" s="289" t="s">
        <v>626</v>
      </c>
      <c r="B455" s="284"/>
    </row>
    <row r="456" spans="1:2" ht="18" customHeight="1">
      <c r="A456" s="286" t="s">
        <v>627</v>
      </c>
      <c r="B456" s="284"/>
    </row>
    <row r="457" spans="1:2" ht="18" customHeight="1">
      <c r="A457" s="286" t="s">
        <v>628</v>
      </c>
      <c r="B457" s="284"/>
    </row>
    <row r="458" spans="1:2" ht="18" customHeight="1">
      <c r="A458" s="282" t="s">
        <v>629</v>
      </c>
      <c r="B458" s="284">
        <f>SUM(B459:B462)</f>
        <v>0</v>
      </c>
    </row>
    <row r="459" spans="1:2" ht="18" customHeight="1">
      <c r="A459" s="286" t="s">
        <v>616</v>
      </c>
      <c r="B459" s="284"/>
    </row>
    <row r="460" spans="1:2" ht="18" customHeight="1">
      <c r="A460" s="286" t="s">
        <v>630</v>
      </c>
      <c r="B460" s="284"/>
    </row>
    <row r="461" spans="1:2" ht="18" customHeight="1">
      <c r="A461" s="286" t="s">
        <v>631</v>
      </c>
      <c r="B461" s="284"/>
    </row>
    <row r="462" spans="1:2" ht="18" customHeight="1">
      <c r="A462" s="286" t="s">
        <v>632</v>
      </c>
      <c r="B462" s="284"/>
    </row>
    <row r="463" spans="1:2" ht="18" customHeight="1">
      <c r="A463" s="282" t="s">
        <v>633</v>
      </c>
      <c r="B463" s="284">
        <f>SUM(B464:B467)</f>
        <v>0</v>
      </c>
    </row>
    <row r="464" spans="1:2" ht="18" customHeight="1">
      <c r="A464" s="286" t="s">
        <v>616</v>
      </c>
      <c r="B464" s="284"/>
    </row>
    <row r="465" spans="1:2" ht="18" customHeight="1">
      <c r="A465" s="286" t="s">
        <v>634</v>
      </c>
      <c r="B465" s="284"/>
    </row>
    <row r="466" spans="1:2" ht="18" customHeight="1">
      <c r="A466" s="286" t="s">
        <v>635</v>
      </c>
      <c r="B466" s="284"/>
    </row>
    <row r="467" spans="1:2" ht="18" customHeight="1">
      <c r="A467" s="286" t="s">
        <v>636</v>
      </c>
      <c r="B467" s="284"/>
    </row>
    <row r="468" spans="1:2" ht="18" customHeight="1">
      <c r="A468" s="282" t="s">
        <v>637</v>
      </c>
      <c r="B468" s="284">
        <f>SUM(B469:B472)</f>
        <v>0</v>
      </c>
    </row>
    <row r="469" spans="1:2" ht="18" customHeight="1">
      <c r="A469" s="286" t="s">
        <v>638</v>
      </c>
      <c r="B469" s="284"/>
    </row>
    <row r="470" spans="1:2" ht="18" customHeight="1">
      <c r="A470" s="286" t="s">
        <v>639</v>
      </c>
      <c r="B470" s="284"/>
    </row>
    <row r="471" spans="1:2" ht="18" customHeight="1">
      <c r="A471" s="286" t="s">
        <v>640</v>
      </c>
      <c r="B471" s="284"/>
    </row>
    <row r="472" spans="1:2" ht="18" customHeight="1">
      <c r="A472" s="286" t="s">
        <v>641</v>
      </c>
      <c r="B472" s="284"/>
    </row>
    <row r="473" spans="1:2" ht="18" customHeight="1">
      <c r="A473" s="282" t="s">
        <v>642</v>
      </c>
      <c r="B473" s="284">
        <f>SUM(B474:B479)</f>
        <v>0</v>
      </c>
    </row>
    <row r="474" spans="1:2" ht="18" customHeight="1">
      <c r="A474" s="286" t="s">
        <v>616</v>
      </c>
      <c r="B474" s="284"/>
    </row>
    <row r="475" spans="1:2" ht="18" customHeight="1">
      <c r="A475" s="286" t="s">
        <v>643</v>
      </c>
      <c r="B475" s="284"/>
    </row>
    <row r="476" spans="1:2" ht="18" customHeight="1">
      <c r="A476" s="286" t="s">
        <v>644</v>
      </c>
      <c r="B476" s="284"/>
    </row>
    <row r="477" spans="1:2" ht="18" customHeight="1">
      <c r="A477" s="286" t="s">
        <v>645</v>
      </c>
      <c r="B477" s="284"/>
    </row>
    <row r="478" spans="1:2" ht="18" customHeight="1">
      <c r="A478" s="286" t="s">
        <v>646</v>
      </c>
      <c r="B478" s="284"/>
    </row>
    <row r="479" spans="1:2" ht="18" customHeight="1">
      <c r="A479" s="286" t="s">
        <v>647</v>
      </c>
      <c r="B479" s="284"/>
    </row>
    <row r="480" spans="1:2" ht="18" customHeight="1">
      <c r="A480" s="282" t="s">
        <v>648</v>
      </c>
      <c r="B480" s="284">
        <f>SUM(B481:B483)</f>
        <v>0</v>
      </c>
    </row>
    <row r="481" spans="1:2" ht="18" customHeight="1">
      <c r="A481" s="286" t="s">
        <v>649</v>
      </c>
      <c r="B481" s="284"/>
    </row>
    <row r="482" spans="1:2" ht="18" customHeight="1">
      <c r="A482" s="286" t="s">
        <v>650</v>
      </c>
      <c r="B482" s="284"/>
    </row>
    <row r="483" spans="1:2" ht="18" customHeight="1">
      <c r="A483" s="286" t="s">
        <v>651</v>
      </c>
      <c r="B483" s="284"/>
    </row>
    <row r="484" spans="1:2" ht="18" customHeight="1">
      <c r="A484" s="282" t="s">
        <v>652</v>
      </c>
      <c r="B484" s="284">
        <f>B485+B486+B487</f>
        <v>0</v>
      </c>
    </row>
    <row r="485" spans="1:2" ht="18" customHeight="1">
      <c r="A485" s="286" t="s">
        <v>653</v>
      </c>
      <c r="B485" s="284"/>
    </row>
    <row r="486" spans="1:2" ht="18" customHeight="1">
      <c r="A486" s="286" t="s">
        <v>654</v>
      </c>
      <c r="B486" s="284"/>
    </row>
    <row r="487" spans="1:2" ht="18" customHeight="1">
      <c r="A487" s="286" t="s">
        <v>655</v>
      </c>
      <c r="B487" s="284"/>
    </row>
    <row r="488" spans="1:2" ht="18" customHeight="1">
      <c r="A488" s="282" t="s">
        <v>656</v>
      </c>
      <c r="B488" s="284">
        <f>SUM(B489:B492)</f>
        <v>0</v>
      </c>
    </row>
    <row r="489" spans="1:2" ht="18" customHeight="1">
      <c r="A489" s="286" t="s">
        <v>657</v>
      </c>
      <c r="B489" s="284"/>
    </row>
    <row r="490" spans="1:2" ht="18" customHeight="1">
      <c r="A490" s="286" t="s">
        <v>658</v>
      </c>
      <c r="B490" s="284"/>
    </row>
    <row r="491" spans="1:2" ht="18" customHeight="1">
      <c r="A491" s="286" t="s">
        <v>659</v>
      </c>
      <c r="B491" s="284"/>
    </row>
    <row r="492" spans="1:2" ht="18" customHeight="1">
      <c r="A492" s="286" t="s">
        <v>660</v>
      </c>
      <c r="B492" s="284"/>
    </row>
    <row r="493" spans="1:2" ht="18" customHeight="1">
      <c r="A493" s="282" t="s">
        <v>661</v>
      </c>
      <c r="B493" s="284">
        <f>SUM(B494,B510,B518,B529,B538,B546)</f>
        <v>107</v>
      </c>
    </row>
    <row r="494" spans="1:2" ht="18" customHeight="1">
      <c r="A494" s="282" t="s">
        <v>662</v>
      </c>
      <c r="B494" s="284">
        <f>SUM(B495:B509)</f>
        <v>107</v>
      </c>
    </row>
    <row r="495" spans="1:2" ht="18" customHeight="1">
      <c r="A495" s="286" t="s">
        <v>268</v>
      </c>
      <c r="B495" s="284"/>
    </row>
    <row r="496" spans="1:2" ht="18" customHeight="1">
      <c r="A496" s="286" t="s">
        <v>269</v>
      </c>
      <c r="B496" s="284"/>
    </row>
    <row r="497" spans="1:2" ht="18" customHeight="1">
      <c r="A497" s="286" t="s">
        <v>339</v>
      </c>
      <c r="B497" s="284"/>
    </row>
    <row r="498" spans="1:2" ht="18" customHeight="1">
      <c r="A498" s="286" t="s">
        <v>663</v>
      </c>
      <c r="B498" s="284"/>
    </row>
    <row r="499" spans="1:2" ht="18" customHeight="1">
      <c r="A499" s="286" t="s">
        <v>664</v>
      </c>
      <c r="B499" s="284"/>
    </row>
    <row r="500" spans="1:2" ht="18" customHeight="1">
      <c r="A500" s="286" t="s">
        <v>665</v>
      </c>
      <c r="B500" s="284"/>
    </row>
    <row r="501" spans="1:2" ht="18" customHeight="1">
      <c r="A501" s="286" t="s">
        <v>666</v>
      </c>
      <c r="B501" s="284"/>
    </row>
    <row r="502" spans="1:2" ht="18" customHeight="1">
      <c r="A502" s="286" t="s">
        <v>667</v>
      </c>
      <c r="B502" s="284"/>
    </row>
    <row r="503" spans="1:2" ht="18" customHeight="1">
      <c r="A503" s="286" t="s">
        <v>668</v>
      </c>
      <c r="B503" s="284">
        <v>107</v>
      </c>
    </row>
    <row r="504" spans="1:2" ht="18" customHeight="1">
      <c r="A504" s="286" t="s">
        <v>669</v>
      </c>
      <c r="B504" s="284"/>
    </row>
    <row r="505" spans="1:2" ht="18" customHeight="1">
      <c r="A505" s="286" t="s">
        <v>670</v>
      </c>
      <c r="B505" s="284"/>
    </row>
    <row r="506" spans="1:2" ht="18" customHeight="1">
      <c r="A506" s="286" t="s">
        <v>671</v>
      </c>
      <c r="B506" s="284"/>
    </row>
    <row r="507" spans="1:2" ht="18" customHeight="1">
      <c r="A507" s="286" t="s">
        <v>672</v>
      </c>
      <c r="B507" s="284"/>
    </row>
    <row r="508" spans="1:2" ht="18" customHeight="1">
      <c r="A508" s="286" t="s">
        <v>673</v>
      </c>
      <c r="B508" s="284"/>
    </row>
    <row r="509" spans="1:2" ht="18" customHeight="1">
      <c r="A509" s="286" t="s">
        <v>674</v>
      </c>
      <c r="B509" s="284"/>
    </row>
    <row r="510" spans="1:2" ht="18" customHeight="1">
      <c r="A510" s="282" t="s">
        <v>675</v>
      </c>
      <c r="B510" s="284">
        <f>SUM(B511:B517)</f>
        <v>0</v>
      </c>
    </row>
    <row r="511" spans="1:2" ht="18" customHeight="1">
      <c r="A511" s="286" t="s">
        <v>268</v>
      </c>
      <c r="B511" s="284"/>
    </row>
    <row r="512" spans="1:2" ht="18" customHeight="1">
      <c r="A512" s="286" t="s">
        <v>269</v>
      </c>
      <c r="B512" s="284"/>
    </row>
    <row r="513" spans="1:2" ht="18" customHeight="1">
      <c r="A513" s="286" t="s">
        <v>339</v>
      </c>
      <c r="B513" s="284"/>
    </row>
    <row r="514" spans="1:2" ht="18" customHeight="1">
      <c r="A514" s="286" t="s">
        <v>676</v>
      </c>
      <c r="B514" s="284"/>
    </row>
    <row r="515" spans="1:2" ht="18" customHeight="1">
      <c r="A515" s="286" t="s">
        <v>677</v>
      </c>
      <c r="B515" s="284"/>
    </row>
    <row r="516" spans="1:2" ht="18" customHeight="1">
      <c r="A516" s="286" t="s">
        <v>678</v>
      </c>
      <c r="B516" s="284"/>
    </row>
    <row r="517" spans="1:2" ht="18" customHeight="1">
      <c r="A517" s="286" t="s">
        <v>679</v>
      </c>
      <c r="B517" s="284"/>
    </row>
    <row r="518" spans="1:2" ht="18" customHeight="1">
      <c r="A518" s="282" t="s">
        <v>680</v>
      </c>
      <c r="B518" s="284">
        <f>SUM(B519:B528)</f>
        <v>0</v>
      </c>
    </row>
    <row r="519" spans="1:2" ht="18" customHeight="1">
      <c r="A519" s="286" t="s">
        <v>268</v>
      </c>
      <c r="B519" s="284"/>
    </row>
    <row r="520" spans="1:2" ht="18" customHeight="1">
      <c r="A520" s="286" t="s">
        <v>269</v>
      </c>
      <c r="B520" s="284"/>
    </row>
    <row r="521" spans="1:2" ht="18" customHeight="1">
      <c r="A521" s="286" t="s">
        <v>339</v>
      </c>
      <c r="B521" s="284"/>
    </row>
    <row r="522" spans="1:2" ht="18" customHeight="1">
      <c r="A522" s="286" t="s">
        <v>681</v>
      </c>
      <c r="B522" s="284"/>
    </row>
    <row r="523" spans="1:2" ht="18" customHeight="1">
      <c r="A523" s="286" t="s">
        <v>682</v>
      </c>
      <c r="B523" s="284"/>
    </row>
    <row r="524" spans="1:2" ht="18" customHeight="1">
      <c r="A524" s="286" t="s">
        <v>683</v>
      </c>
      <c r="B524" s="284"/>
    </row>
    <row r="525" spans="1:2" ht="18" customHeight="1">
      <c r="A525" s="286" t="s">
        <v>684</v>
      </c>
      <c r="B525" s="284"/>
    </row>
    <row r="526" spans="1:2" ht="18" customHeight="1">
      <c r="A526" s="286" t="s">
        <v>685</v>
      </c>
      <c r="B526" s="284"/>
    </row>
    <row r="527" spans="1:2" ht="18" customHeight="1">
      <c r="A527" s="286" t="s">
        <v>686</v>
      </c>
      <c r="B527" s="284"/>
    </row>
    <row r="528" spans="1:2" ht="18" customHeight="1">
      <c r="A528" s="286" t="s">
        <v>687</v>
      </c>
      <c r="B528" s="284"/>
    </row>
    <row r="529" spans="1:2" ht="18" customHeight="1">
      <c r="A529" s="282" t="s">
        <v>688</v>
      </c>
      <c r="B529" s="284">
        <f>SUM(B530:B537)</f>
        <v>0</v>
      </c>
    </row>
    <row r="530" spans="1:2" ht="18" customHeight="1">
      <c r="A530" s="286" t="s">
        <v>268</v>
      </c>
      <c r="B530" s="284"/>
    </row>
    <row r="531" spans="1:2" ht="18" customHeight="1">
      <c r="A531" s="286" t="s">
        <v>269</v>
      </c>
      <c r="B531" s="284"/>
    </row>
    <row r="532" spans="1:2" ht="18" customHeight="1">
      <c r="A532" s="286" t="s">
        <v>339</v>
      </c>
      <c r="B532" s="284"/>
    </row>
    <row r="533" spans="1:2" ht="18" customHeight="1">
      <c r="A533" s="286" t="s">
        <v>689</v>
      </c>
      <c r="B533" s="284"/>
    </row>
    <row r="534" spans="1:2" ht="18" customHeight="1">
      <c r="A534" s="286" t="s">
        <v>690</v>
      </c>
      <c r="B534" s="284"/>
    </row>
    <row r="535" spans="1:2" ht="18" customHeight="1">
      <c r="A535" s="286" t="s">
        <v>691</v>
      </c>
      <c r="B535" s="284"/>
    </row>
    <row r="536" spans="1:2" ht="18" customHeight="1">
      <c r="A536" s="286" t="s">
        <v>692</v>
      </c>
      <c r="B536" s="284"/>
    </row>
    <row r="537" spans="1:2" ht="18" customHeight="1">
      <c r="A537" s="286" t="s">
        <v>693</v>
      </c>
      <c r="B537" s="284"/>
    </row>
    <row r="538" spans="1:2" ht="18" customHeight="1">
      <c r="A538" s="282" t="s">
        <v>694</v>
      </c>
      <c r="B538" s="284">
        <f>SUM(B539:B545)</f>
        <v>0</v>
      </c>
    </row>
    <row r="539" spans="1:2" ht="18" customHeight="1">
      <c r="A539" s="286" t="s">
        <v>268</v>
      </c>
      <c r="B539" s="284"/>
    </row>
    <row r="540" spans="1:2" ht="18" customHeight="1">
      <c r="A540" s="286" t="s">
        <v>269</v>
      </c>
      <c r="B540" s="284"/>
    </row>
    <row r="541" spans="1:2" ht="18" customHeight="1">
      <c r="A541" s="286" t="s">
        <v>339</v>
      </c>
      <c r="B541" s="284"/>
    </row>
    <row r="542" spans="1:2" ht="18" customHeight="1">
      <c r="A542" s="286" t="s">
        <v>695</v>
      </c>
      <c r="B542" s="284"/>
    </row>
    <row r="543" spans="1:2" ht="18" customHeight="1">
      <c r="A543" s="286" t="s">
        <v>696</v>
      </c>
      <c r="B543" s="284"/>
    </row>
    <row r="544" spans="1:2" ht="18" customHeight="1">
      <c r="A544" s="286" t="s">
        <v>697</v>
      </c>
      <c r="B544" s="284"/>
    </row>
    <row r="545" spans="1:2" ht="18" customHeight="1">
      <c r="A545" s="286" t="s">
        <v>698</v>
      </c>
      <c r="B545" s="284"/>
    </row>
    <row r="546" spans="1:2" ht="18" customHeight="1">
      <c r="A546" s="282" t="s">
        <v>699</v>
      </c>
      <c r="B546" s="284">
        <f>SUM(B547:B549)</f>
        <v>0</v>
      </c>
    </row>
    <row r="547" spans="1:2" ht="18" customHeight="1">
      <c r="A547" s="286" t="s">
        <v>700</v>
      </c>
      <c r="B547" s="284"/>
    </row>
    <row r="548" spans="1:2" ht="18" customHeight="1">
      <c r="A548" s="286" t="s">
        <v>701</v>
      </c>
      <c r="B548" s="284"/>
    </row>
    <row r="549" spans="1:2" ht="18" customHeight="1">
      <c r="A549" s="286" t="s">
        <v>702</v>
      </c>
      <c r="B549" s="284"/>
    </row>
    <row r="550" spans="1:2" ht="18" customHeight="1">
      <c r="A550" s="282" t="s">
        <v>272</v>
      </c>
      <c r="B550" s="284">
        <f>B551+B570+B578+B580+B589+B593+B603+B611+B618+B626+B635+B640+B643+B646+B649+B652+B655+B659+B663+B671+B674</f>
        <v>786</v>
      </c>
    </row>
    <row r="551" spans="1:2" ht="18" customHeight="1">
      <c r="A551" s="282" t="s">
        <v>703</v>
      </c>
      <c r="B551" s="284">
        <f>SUM(B552:B569)</f>
        <v>141</v>
      </c>
    </row>
    <row r="552" spans="1:2" ht="18" customHeight="1">
      <c r="A552" s="286" t="s">
        <v>268</v>
      </c>
      <c r="B552" s="284"/>
    </row>
    <row r="553" spans="1:2" ht="18" customHeight="1">
      <c r="A553" s="286" t="s">
        <v>269</v>
      </c>
      <c r="B553" s="284"/>
    </row>
    <row r="554" spans="1:2" ht="18" customHeight="1">
      <c r="A554" s="286" t="s">
        <v>339</v>
      </c>
      <c r="B554" s="284"/>
    </row>
    <row r="555" spans="1:2" ht="18" customHeight="1">
      <c r="A555" s="286" t="s">
        <v>704</v>
      </c>
      <c r="B555" s="284"/>
    </row>
    <row r="556" spans="1:2" ht="18" customHeight="1">
      <c r="A556" s="286" t="s">
        <v>705</v>
      </c>
      <c r="B556" s="284"/>
    </row>
    <row r="557" spans="1:2" ht="18" customHeight="1">
      <c r="A557" s="286" t="s">
        <v>706</v>
      </c>
      <c r="B557" s="284"/>
    </row>
    <row r="558" spans="1:2" ht="18" customHeight="1">
      <c r="A558" s="286" t="s">
        <v>707</v>
      </c>
      <c r="B558" s="284"/>
    </row>
    <row r="559" spans="1:2" ht="18" customHeight="1">
      <c r="A559" s="286" t="s">
        <v>376</v>
      </c>
      <c r="B559" s="284"/>
    </row>
    <row r="560" spans="1:2" ht="18" customHeight="1">
      <c r="A560" s="286" t="s">
        <v>708</v>
      </c>
      <c r="B560" s="284"/>
    </row>
    <row r="561" spans="1:2" ht="18" customHeight="1">
      <c r="A561" s="286" t="s">
        <v>709</v>
      </c>
      <c r="B561" s="284"/>
    </row>
    <row r="562" spans="1:2" ht="18" customHeight="1">
      <c r="A562" s="286" t="s">
        <v>710</v>
      </c>
      <c r="B562" s="284"/>
    </row>
    <row r="563" spans="1:2" ht="18" customHeight="1">
      <c r="A563" s="286" t="s">
        <v>711</v>
      </c>
      <c r="B563" s="284"/>
    </row>
    <row r="564" spans="1:2" ht="18" customHeight="1">
      <c r="A564" s="286" t="s">
        <v>712</v>
      </c>
      <c r="B564" s="284"/>
    </row>
    <row r="565" spans="1:2" ht="18" customHeight="1">
      <c r="A565" s="286" t="s">
        <v>713</v>
      </c>
      <c r="B565" s="284"/>
    </row>
    <row r="566" spans="1:2" ht="18" customHeight="1">
      <c r="A566" s="286" t="s">
        <v>714</v>
      </c>
      <c r="B566" s="284"/>
    </row>
    <row r="567" spans="1:2" ht="18" customHeight="1">
      <c r="A567" s="286" t="s">
        <v>715</v>
      </c>
      <c r="B567" s="284"/>
    </row>
    <row r="568" spans="1:2" ht="18" customHeight="1">
      <c r="A568" s="286" t="s">
        <v>344</v>
      </c>
      <c r="B568" s="284"/>
    </row>
    <row r="569" spans="1:2" ht="18" customHeight="1">
      <c r="A569" s="286" t="s">
        <v>716</v>
      </c>
      <c r="B569" s="284">
        <v>141</v>
      </c>
    </row>
    <row r="570" spans="1:2" ht="18" customHeight="1">
      <c r="A570" s="282" t="s">
        <v>717</v>
      </c>
      <c r="B570" s="284">
        <f>SUM(B571:B577)</f>
        <v>0</v>
      </c>
    </row>
    <row r="571" spans="1:2" ht="18" customHeight="1">
      <c r="A571" s="286" t="s">
        <v>268</v>
      </c>
      <c r="B571" s="284"/>
    </row>
    <row r="572" spans="1:2" ht="18" customHeight="1">
      <c r="A572" s="286" t="s">
        <v>269</v>
      </c>
      <c r="B572" s="284"/>
    </row>
    <row r="573" spans="1:2" ht="18" customHeight="1">
      <c r="A573" s="286" t="s">
        <v>339</v>
      </c>
      <c r="B573" s="284"/>
    </row>
    <row r="574" spans="1:2" ht="18" customHeight="1">
      <c r="A574" s="286" t="s">
        <v>718</v>
      </c>
      <c r="B574" s="284"/>
    </row>
    <row r="575" spans="1:2" ht="18" customHeight="1">
      <c r="A575" s="286" t="s">
        <v>719</v>
      </c>
      <c r="B575" s="284"/>
    </row>
    <row r="576" spans="1:2" ht="18" customHeight="1">
      <c r="A576" s="286" t="s">
        <v>720</v>
      </c>
      <c r="B576" s="284"/>
    </row>
    <row r="577" spans="1:2" ht="18" customHeight="1">
      <c r="A577" s="286" t="s">
        <v>721</v>
      </c>
      <c r="B577" s="284"/>
    </row>
    <row r="578" spans="1:2" ht="18" customHeight="1">
      <c r="A578" s="282" t="s">
        <v>722</v>
      </c>
      <c r="B578" s="284">
        <f>B579</f>
        <v>0</v>
      </c>
    </row>
    <row r="579" spans="1:2" ht="18" customHeight="1">
      <c r="A579" s="286" t="s">
        <v>723</v>
      </c>
      <c r="B579" s="284"/>
    </row>
    <row r="580" spans="1:2" ht="18" customHeight="1">
      <c r="A580" s="282" t="s">
        <v>724</v>
      </c>
      <c r="B580" s="284">
        <f>SUM(B581:B588)</f>
        <v>444</v>
      </c>
    </row>
    <row r="581" spans="1:2" ht="18" customHeight="1">
      <c r="A581" s="286" t="s">
        <v>725</v>
      </c>
      <c r="B581" s="284"/>
    </row>
    <row r="582" spans="1:2" ht="18" customHeight="1">
      <c r="A582" s="286" t="s">
        <v>726</v>
      </c>
      <c r="B582" s="284"/>
    </row>
    <row r="583" spans="1:2" ht="18" customHeight="1">
      <c r="A583" s="286" t="s">
        <v>727</v>
      </c>
      <c r="B583" s="284"/>
    </row>
    <row r="584" spans="1:2" ht="18" customHeight="1">
      <c r="A584" s="286" t="s">
        <v>728</v>
      </c>
      <c r="B584" s="284">
        <v>194</v>
      </c>
    </row>
    <row r="585" spans="1:2" ht="18" customHeight="1">
      <c r="A585" s="286" t="s">
        <v>729</v>
      </c>
      <c r="B585" s="284">
        <v>117</v>
      </c>
    </row>
    <row r="586" spans="1:2" ht="18" customHeight="1">
      <c r="A586" s="286" t="s">
        <v>730</v>
      </c>
      <c r="B586" s="284"/>
    </row>
    <row r="587" spans="1:2" ht="18" customHeight="1">
      <c r="A587" s="286" t="s">
        <v>731</v>
      </c>
      <c r="B587" s="284"/>
    </row>
    <row r="588" spans="1:2" ht="18" customHeight="1">
      <c r="A588" s="286" t="s">
        <v>732</v>
      </c>
      <c r="B588" s="284">
        <v>133</v>
      </c>
    </row>
    <row r="589" spans="1:2" ht="18" customHeight="1">
      <c r="A589" s="282" t="s">
        <v>733</v>
      </c>
      <c r="B589" s="284">
        <f>SUM(B590:B592)</f>
        <v>0</v>
      </c>
    </row>
    <row r="590" spans="1:2" ht="18" customHeight="1">
      <c r="A590" s="286" t="s">
        <v>734</v>
      </c>
      <c r="B590" s="284"/>
    </row>
    <row r="591" spans="1:2" ht="18" customHeight="1">
      <c r="A591" s="286" t="s">
        <v>735</v>
      </c>
      <c r="B591" s="284"/>
    </row>
    <row r="592" spans="1:2" ht="18" customHeight="1">
      <c r="A592" s="286" t="s">
        <v>736</v>
      </c>
      <c r="B592" s="284"/>
    </row>
    <row r="593" spans="1:2" ht="18" customHeight="1">
      <c r="A593" s="282" t="s">
        <v>737</v>
      </c>
      <c r="B593" s="284">
        <f>SUM(B594:B602)</f>
        <v>0</v>
      </c>
    </row>
    <row r="594" spans="1:2" ht="18" customHeight="1">
      <c r="A594" s="286" t="s">
        <v>738</v>
      </c>
      <c r="B594" s="284"/>
    </row>
    <row r="595" spans="1:2" ht="18" customHeight="1">
      <c r="A595" s="286" t="s">
        <v>739</v>
      </c>
      <c r="B595" s="284"/>
    </row>
    <row r="596" spans="1:2" ht="18" customHeight="1">
      <c r="A596" s="286" t="s">
        <v>740</v>
      </c>
      <c r="B596" s="284"/>
    </row>
    <row r="597" spans="1:2" ht="18" customHeight="1">
      <c r="A597" s="286" t="s">
        <v>741</v>
      </c>
      <c r="B597" s="284"/>
    </row>
    <row r="598" spans="1:2" ht="18" customHeight="1">
      <c r="A598" s="286" t="s">
        <v>742</v>
      </c>
      <c r="B598" s="284"/>
    </row>
    <row r="599" spans="1:2" ht="18" customHeight="1">
      <c r="A599" s="286" t="s">
        <v>743</v>
      </c>
      <c r="B599" s="284"/>
    </row>
    <row r="600" spans="1:2" ht="18" customHeight="1">
      <c r="A600" s="286" t="s">
        <v>744</v>
      </c>
      <c r="B600" s="284"/>
    </row>
    <row r="601" spans="1:2" ht="18" customHeight="1">
      <c r="A601" s="286" t="s">
        <v>745</v>
      </c>
      <c r="B601" s="284"/>
    </row>
    <row r="602" spans="1:2" ht="18" customHeight="1">
      <c r="A602" s="286" t="s">
        <v>746</v>
      </c>
      <c r="B602" s="284"/>
    </row>
    <row r="603" spans="1:2" ht="18" customHeight="1">
      <c r="A603" s="282" t="s">
        <v>747</v>
      </c>
      <c r="B603" s="284">
        <f>SUM(B604:B610)</f>
        <v>0</v>
      </c>
    </row>
    <row r="604" spans="1:2" ht="18" customHeight="1">
      <c r="A604" s="286" t="s">
        <v>748</v>
      </c>
      <c r="B604" s="284"/>
    </row>
    <row r="605" spans="1:2" ht="18" customHeight="1">
      <c r="A605" s="286" t="s">
        <v>749</v>
      </c>
      <c r="B605" s="284"/>
    </row>
    <row r="606" spans="1:2" ht="18" customHeight="1">
      <c r="A606" s="286" t="s">
        <v>750</v>
      </c>
      <c r="B606" s="284"/>
    </row>
    <row r="607" spans="1:2" ht="18" customHeight="1">
      <c r="A607" s="286" t="s">
        <v>751</v>
      </c>
      <c r="B607" s="284"/>
    </row>
    <row r="608" spans="1:2" ht="18" customHeight="1">
      <c r="A608" s="286" t="s">
        <v>752</v>
      </c>
      <c r="B608" s="284"/>
    </row>
    <row r="609" spans="1:2" ht="18" customHeight="1">
      <c r="A609" s="286" t="s">
        <v>753</v>
      </c>
      <c r="B609" s="284"/>
    </row>
    <row r="610" spans="1:2" ht="18" customHeight="1">
      <c r="A610" s="286" t="s">
        <v>754</v>
      </c>
      <c r="B610" s="284"/>
    </row>
    <row r="611" spans="1:2" ht="18" customHeight="1">
      <c r="A611" s="282" t="s">
        <v>755</v>
      </c>
      <c r="B611" s="284">
        <f>SUM(B612:B617)</f>
        <v>0</v>
      </c>
    </row>
    <row r="612" spans="1:2" ht="18" customHeight="1">
      <c r="A612" s="286" t="s">
        <v>756</v>
      </c>
      <c r="B612" s="284"/>
    </row>
    <row r="613" spans="1:2" ht="18" customHeight="1">
      <c r="A613" s="286" t="s">
        <v>757</v>
      </c>
      <c r="B613" s="284"/>
    </row>
    <row r="614" spans="1:2" ht="18" customHeight="1">
      <c r="A614" s="286" t="s">
        <v>758</v>
      </c>
      <c r="B614" s="284"/>
    </row>
    <row r="615" spans="1:2" ht="18" customHeight="1">
      <c r="A615" s="286" t="s">
        <v>759</v>
      </c>
      <c r="B615" s="284"/>
    </row>
    <row r="616" spans="1:2" ht="18" customHeight="1">
      <c r="A616" s="286" t="s">
        <v>760</v>
      </c>
      <c r="B616" s="284"/>
    </row>
    <row r="617" spans="1:2" ht="18" customHeight="1">
      <c r="A617" s="286" t="s">
        <v>761</v>
      </c>
      <c r="B617" s="284"/>
    </row>
    <row r="618" spans="1:2" ht="18" customHeight="1">
      <c r="A618" s="282" t="s">
        <v>762</v>
      </c>
      <c r="B618" s="284">
        <f>SUM(B619:B625)</f>
        <v>0</v>
      </c>
    </row>
    <row r="619" spans="1:2" ht="18" customHeight="1">
      <c r="A619" s="286" t="s">
        <v>763</v>
      </c>
      <c r="B619" s="284"/>
    </row>
    <row r="620" spans="1:2" ht="18" customHeight="1">
      <c r="A620" s="286" t="s">
        <v>764</v>
      </c>
      <c r="B620" s="284"/>
    </row>
    <row r="621" spans="1:2" ht="18" customHeight="1">
      <c r="A621" s="286" t="s">
        <v>765</v>
      </c>
      <c r="B621" s="284"/>
    </row>
    <row r="622" spans="1:2" ht="18" customHeight="1">
      <c r="A622" s="286" t="s">
        <v>766</v>
      </c>
      <c r="B622" s="284"/>
    </row>
    <row r="623" spans="1:2" ht="18" customHeight="1">
      <c r="A623" s="286" t="s">
        <v>767</v>
      </c>
      <c r="B623" s="284"/>
    </row>
    <row r="624" spans="1:2" ht="18" customHeight="1">
      <c r="A624" s="286" t="s">
        <v>768</v>
      </c>
      <c r="B624" s="284"/>
    </row>
    <row r="625" spans="1:2" ht="18" customHeight="1">
      <c r="A625" s="286" t="s">
        <v>769</v>
      </c>
      <c r="B625" s="284"/>
    </row>
    <row r="626" spans="1:2" ht="18" customHeight="1">
      <c r="A626" s="282" t="s">
        <v>770</v>
      </c>
      <c r="B626" s="284">
        <f>SUM(B627:B634)</f>
        <v>0</v>
      </c>
    </row>
    <row r="627" spans="1:2" ht="18" customHeight="1">
      <c r="A627" s="286" t="s">
        <v>268</v>
      </c>
      <c r="B627" s="284"/>
    </row>
    <row r="628" spans="1:2" ht="18" customHeight="1">
      <c r="A628" s="286" t="s">
        <v>269</v>
      </c>
      <c r="B628" s="284"/>
    </row>
    <row r="629" spans="1:2" ht="18" customHeight="1">
      <c r="A629" s="286" t="s">
        <v>339</v>
      </c>
      <c r="B629" s="284"/>
    </row>
    <row r="630" spans="1:2" ht="18" customHeight="1">
      <c r="A630" s="286" t="s">
        <v>771</v>
      </c>
      <c r="B630" s="284"/>
    </row>
    <row r="631" spans="1:2" ht="18" customHeight="1">
      <c r="A631" s="286" t="s">
        <v>772</v>
      </c>
      <c r="B631" s="284"/>
    </row>
    <row r="632" spans="1:2" ht="18" customHeight="1">
      <c r="A632" s="286" t="s">
        <v>773</v>
      </c>
      <c r="B632" s="284"/>
    </row>
    <row r="633" spans="1:2" ht="18" customHeight="1">
      <c r="A633" s="286" t="s">
        <v>774</v>
      </c>
      <c r="B633" s="284"/>
    </row>
    <row r="634" spans="1:2" ht="18" customHeight="1">
      <c r="A634" s="286" t="s">
        <v>775</v>
      </c>
      <c r="B634" s="284"/>
    </row>
    <row r="635" spans="1:2" ht="18" customHeight="1">
      <c r="A635" s="282" t="s">
        <v>776</v>
      </c>
      <c r="B635" s="284">
        <f>SUM(B636:B639)</f>
        <v>0</v>
      </c>
    </row>
    <row r="636" spans="1:2" ht="18" customHeight="1">
      <c r="A636" s="286" t="s">
        <v>268</v>
      </c>
      <c r="B636" s="284"/>
    </row>
    <row r="637" spans="1:2" ht="18" customHeight="1">
      <c r="A637" s="286" t="s">
        <v>269</v>
      </c>
      <c r="B637" s="284"/>
    </row>
    <row r="638" spans="1:2" ht="18" customHeight="1">
      <c r="A638" s="286" t="s">
        <v>339</v>
      </c>
      <c r="B638" s="284"/>
    </row>
    <row r="639" spans="1:2" ht="18" customHeight="1">
      <c r="A639" s="286" t="s">
        <v>777</v>
      </c>
      <c r="B639" s="284"/>
    </row>
    <row r="640" spans="1:2" ht="18" customHeight="1">
      <c r="A640" s="282" t="s">
        <v>778</v>
      </c>
      <c r="B640" s="284">
        <f>SUM(B641:B642)</f>
        <v>0</v>
      </c>
    </row>
    <row r="641" spans="1:2" ht="18" customHeight="1">
      <c r="A641" s="286" t="s">
        <v>779</v>
      </c>
      <c r="B641" s="284"/>
    </row>
    <row r="642" spans="1:2" ht="18" customHeight="1">
      <c r="A642" s="286" t="s">
        <v>780</v>
      </c>
      <c r="B642" s="284"/>
    </row>
    <row r="643" spans="1:2" ht="18" customHeight="1">
      <c r="A643" s="282" t="s">
        <v>781</v>
      </c>
      <c r="B643" s="284">
        <f>SUM(B644:B645)</f>
        <v>0</v>
      </c>
    </row>
    <row r="644" spans="1:2" ht="18" customHeight="1">
      <c r="A644" s="286" t="s">
        <v>782</v>
      </c>
      <c r="B644" s="284"/>
    </row>
    <row r="645" spans="1:2" ht="18" customHeight="1">
      <c r="A645" s="286" t="s">
        <v>783</v>
      </c>
      <c r="B645" s="284"/>
    </row>
    <row r="646" spans="1:2" ht="18" customHeight="1">
      <c r="A646" s="282" t="s">
        <v>784</v>
      </c>
      <c r="B646" s="284">
        <f>SUM(B647:B648)</f>
        <v>0</v>
      </c>
    </row>
    <row r="647" spans="1:2" ht="18" customHeight="1">
      <c r="A647" s="286" t="s">
        <v>785</v>
      </c>
      <c r="B647" s="284"/>
    </row>
    <row r="648" spans="1:2" ht="18" customHeight="1">
      <c r="A648" s="286" t="s">
        <v>786</v>
      </c>
      <c r="B648" s="284"/>
    </row>
    <row r="649" spans="1:2" ht="18" customHeight="1">
      <c r="A649" s="282" t="s">
        <v>787</v>
      </c>
      <c r="B649" s="284">
        <f>SUM(B650:B651)</f>
        <v>0</v>
      </c>
    </row>
    <row r="650" spans="1:2" ht="18" customHeight="1">
      <c r="A650" s="286" t="s">
        <v>788</v>
      </c>
      <c r="B650" s="284"/>
    </row>
    <row r="651" spans="1:2" ht="18" customHeight="1">
      <c r="A651" s="286" t="s">
        <v>789</v>
      </c>
      <c r="B651" s="284"/>
    </row>
    <row r="652" spans="1:2" ht="18" customHeight="1">
      <c r="A652" s="282" t="s">
        <v>790</v>
      </c>
      <c r="B652" s="284">
        <f>SUM(B653:B654)</f>
        <v>0</v>
      </c>
    </row>
    <row r="653" spans="1:2" ht="18" customHeight="1">
      <c r="A653" s="286" t="s">
        <v>791</v>
      </c>
      <c r="B653" s="284"/>
    </row>
    <row r="654" spans="1:2" ht="18" customHeight="1">
      <c r="A654" s="286" t="s">
        <v>792</v>
      </c>
      <c r="B654" s="284"/>
    </row>
    <row r="655" spans="1:2" ht="18" customHeight="1">
      <c r="A655" s="282" t="s">
        <v>793</v>
      </c>
      <c r="B655" s="284">
        <f>SUM(B656:B658)</f>
        <v>0</v>
      </c>
    </row>
    <row r="656" spans="1:2" ht="18" customHeight="1">
      <c r="A656" s="286" t="s">
        <v>794</v>
      </c>
      <c r="B656" s="284"/>
    </row>
    <row r="657" spans="1:2" ht="18" customHeight="1">
      <c r="A657" s="286" t="s">
        <v>795</v>
      </c>
      <c r="B657" s="284"/>
    </row>
    <row r="658" spans="1:2" ht="18" customHeight="1">
      <c r="A658" s="286" t="s">
        <v>796</v>
      </c>
      <c r="B658" s="284"/>
    </row>
    <row r="659" spans="1:2" ht="18" customHeight="1">
      <c r="A659" s="282" t="s">
        <v>797</v>
      </c>
      <c r="B659" s="284">
        <f>SUM(B660:B662)</f>
        <v>0</v>
      </c>
    </row>
    <row r="660" spans="1:2" ht="18" customHeight="1">
      <c r="A660" s="286" t="s">
        <v>798</v>
      </c>
      <c r="B660" s="284"/>
    </row>
    <row r="661" spans="1:2" ht="18" customHeight="1">
      <c r="A661" s="286" t="s">
        <v>799</v>
      </c>
      <c r="B661" s="284"/>
    </row>
    <row r="662" spans="1:2" ht="18" customHeight="1">
      <c r="A662" s="286" t="s">
        <v>800</v>
      </c>
      <c r="B662" s="284"/>
    </row>
    <row r="663" spans="1:2" ht="18" customHeight="1">
      <c r="A663" s="282" t="s">
        <v>801</v>
      </c>
      <c r="B663" s="284">
        <f>SUM(B664:B670)</f>
        <v>103</v>
      </c>
    </row>
    <row r="664" spans="1:2" ht="18" customHeight="1">
      <c r="A664" s="286" t="s">
        <v>268</v>
      </c>
      <c r="B664" s="284"/>
    </row>
    <row r="665" spans="1:2" ht="18" customHeight="1">
      <c r="A665" s="286" t="s">
        <v>269</v>
      </c>
      <c r="B665" s="284"/>
    </row>
    <row r="666" spans="1:2" ht="18" customHeight="1">
      <c r="A666" s="286" t="s">
        <v>339</v>
      </c>
      <c r="B666" s="284"/>
    </row>
    <row r="667" spans="1:2" ht="18" customHeight="1">
      <c r="A667" s="286" t="s">
        <v>802</v>
      </c>
      <c r="B667" s="284"/>
    </row>
    <row r="668" spans="1:2" ht="18" customHeight="1">
      <c r="A668" s="286" t="s">
        <v>803</v>
      </c>
      <c r="B668" s="284"/>
    </row>
    <row r="669" spans="1:2" ht="18" customHeight="1">
      <c r="A669" s="286" t="s">
        <v>344</v>
      </c>
      <c r="B669" s="284">
        <v>103</v>
      </c>
    </row>
    <row r="670" spans="1:2" ht="18" customHeight="1">
      <c r="A670" s="286" t="s">
        <v>804</v>
      </c>
      <c r="B670" s="284"/>
    </row>
    <row r="671" spans="1:2" ht="18" customHeight="1">
      <c r="A671" s="282" t="s">
        <v>805</v>
      </c>
      <c r="B671" s="284">
        <f>SUM(B672:B673)</f>
        <v>0</v>
      </c>
    </row>
    <row r="672" spans="1:2" ht="18" customHeight="1">
      <c r="A672" s="286" t="s">
        <v>806</v>
      </c>
      <c r="B672" s="284"/>
    </row>
    <row r="673" spans="1:2" ht="18" customHeight="1">
      <c r="A673" s="286" t="s">
        <v>807</v>
      </c>
      <c r="B673" s="284"/>
    </row>
    <row r="674" spans="1:2" ht="18" customHeight="1">
      <c r="A674" s="282" t="s">
        <v>808</v>
      </c>
      <c r="B674" s="284">
        <f>B675</f>
        <v>98</v>
      </c>
    </row>
    <row r="675" spans="1:2" ht="18" customHeight="1">
      <c r="A675" s="286" t="s">
        <v>809</v>
      </c>
      <c r="B675" s="284">
        <v>98</v>
      </c>
    </row>
    <row r="676" spans="1:2" ht="18" customHeight="1">
      <c r="A676" s="282" t="s">
        <v>810</v>
      </c>
      <c r="B676" s="284">
        <f>B677+B682+B696+B700+B712+B715+B719+B724+B728+B732+B735+B744+B746</f>
        <v>193</v>
      </c>
    </row>
    <row r="677" spans="1:2" ht="18" customHeight="1">
      <c r="A677" s="282" t="s">
        <v>811</v>
      </c>
      <c r="B677" s="284">
        <f>SUM(B678:B681)</f>
        <v>0</v>
      </c>
    </row>
    <row r="678" spans="1:2" ht="18" customHeight="1">
      <c r="A678" s="286" t="s">
        <v>268</v>
      </c>
      <c r="B678" s="284"/>
    </row>
    <row r="679" spans="1:2" ht="18" customHeight="1">
      <c r="A679" s="286" t="s">
        <v>269</v>
      </c>
      <c r="B679" s="284"/>
    </row>
    <row r="680" spans="1:2" ht="18" customHeight="1">
      <c r="A680" s="286" t="s">
        <v>339</v>
      </c>
      <c r="B680" s="284"/>
    </row>
    <row r="681" spans="1:2" ht="18" customHeight="1">
      <c r="A681" s="286" t="s">
        <v>812</v>
      </c>
      <c r="B681" s="284"/>
    </row>
    <row r="682" spans="1:2" ht="18" customHeight="1">
      <c r="A682" s="282" t="s">
        <v>813</v>
      </c>
      <c r="B682" s="284">
        <f>SUM(B683:B695)</f>
        <v>0</v>
      </c>
    </row>
    <row r="683" spans="1:2" ht="18" customHeight="1">
      <c r="A683" s="286" t="s">
        <v>814</v>
      </c>
      <c r="B683" s="284"/>
    </row>
    <row r="684" spans="1:2" ht="18" customHeight="1">
      <c r="A684" s="286" t="s">
        <v>815</v>
      </c>
      <c r="B684" s="284"/>
    </row>
    <row r="685" spans="1:2" ht="18" customHeight="1">
      <c r="A685" s="286" t="s">
        <v>816</v>
      </c>
      <c r="B685" s="284"/>
    </row>
    <row r="686" spans="1:2" ht="18" customHeight="1">
      <c r="A686" s="286" t="s">
        <v>817</v>
      </c>
      <c r="B686" s="284"/>
    </row>
    <row r="687" spans="1:2" ht="18" customHeight="1">
      <c r="A687" s="286" t="s">
        <v>818</v>
      </c>
      <c r="B687" s="284"/>
    </row>
    <row r="688" spans="1:2" ht="18" customHeight="1">
      <c r="A688" s="286" t="s">
        <v>819</v>
      </c>
      <c r="B688" s="284"/>
    </row>
    <row r="689" spans="1:2" ht="18" customHeight="1">
      <c r="A689" s="286" t="s">
        <v>820</v>
      </c>
      <c r="B689" s="284"/>
    </row>
    <row r="690" spans="1:2" ht="18" customHeight="1">
      <c r="A690" s="286" t="s">
        <v>821</v>
      </c>
      <c r="B690" s="284"/>
    </row>
    <row r="691" spans="1:2" ht="18" customHeight="1">
      <c r="A691" s="286" t="s">
        <v>822</v>
      </c>
      <c r="B691" s="284"/>
    </row>
    <row r="692" spans="1:2" ht="18" customHeight="1">
      <c r="A692" s="286" t="s">
        <v>823</v>
      </c>
      <c r="B692" s="284"/>
    </row>
    <row r="693" spans="1:2" ht="18" customHeight="1">
      <c r="A693" s="286" t="s">
        <v>824</v>
      </c>
      <c r="B693" s="284"/>
    </row>
    <row r="694" spans="1:2" ht="18" customHeight="1">
      <c r="A694" s="286" t="s">
        <v>825</v>
      </c>
      <c r="B694" s="284"/>
    </row>
    <row r="695" spans="1:2" ht="18" customHeight="1">
      <c r="A695" s="286" t="s">
        <v>826</v>
      </c>
      <c r="B695" s="284"/>
    </row>
    <row r="696" spans="1:2" ht="18" customHeight="1">
      <c r="A696" s="282" t="s">
        <v>827</v>
      </c>
      <c r="B696" s="284">
        <f>SUM(B697:B699)</f>
        <v>0</v>
      </c>
    </row>
    <row r="697" spans="1:2" ht="18" customHeight="1">
      <c r="A697" s="286" t="s">
        <v>828</v>
      </c>
      <c r="B697" s="284"/>
    </row>
    <row r="698" spans="1:2" ht="18" customHeight="1">
      <c r="A698" s="286" t="s">
        <v>829</v>
      </c>
      <c r="B698" s="284"/>
    </row>
    <row r="699" spans="1:2" ht="18" customHeight="1">
      <c r="A699" s="286" t="s">
        <v>830</v>
      </c>
      <c r="B699" s="284"/>
    </row>
    <row r="700" spans="1:2" ht="18" customHeight="1">
      <c r="A700" s="282" t="s">
        <v>831</v>
      </c>
      <c r="B700" s="284">
        <f>SUM(B701:B711)</f>
        <v>0</v>
      </c>
    </row>
    <row r="701" spans="1:2" ht="18" customHeight="1">
      <c r="A701" s="286" t="s">
        <v>832</v>
      </c>
      <c r="B701" s="284"/>
    </row>
    <row r="702" spans="1:2" ht="18" customHeight="1">
      <c r="A702" s="286" t="s">
        <v>833</v>
      </c>
      <c r="B702" s="284"/>
    </row>
    <row r="703" spans="1:2" ht="18" customHeight="1">
      <c r="A703" s="286" t="s">
        <v>834</v>
      </c>
      <c r="B703" s="284"/>
    </row>
    <row r="704" spans="1:2" ht="18" customHeight="1">
      <c r="A704" s="286" t="s">
        <v>835</v>
      </c>
      <c r="B704" s="284"/>
    </row>
    <row r="705" spans="1:2" ht="18" customHeight="1">
      <c r="A705" s="286" t="s">
        <v>836</v>
      </c>
      <c r="B705" s="284"/>
    </row>
    <row r="706" spans="1:2" ht="18" customHeight="1">
      <c r="A706" s="286" t="s">
        <v>837</v>
      </c>
      <c r="B706" s="284"/>
    </row>
    <row r="707" spans="1:2" ht="18" customHeight="1">
      <c r="A707" s="286" t="s">
        <v>838</v>
      </c>
      <c r="B707" s="284"/>
    </row>
    <row r="708" spans="1:2" ht="18" customHeight="1">
      <c r="A708" s="286" t="s">
        <v>839</v>
      </c>
      <c r="B708" s="284"/>
    </row>
    <row r="709" spans="1:2" ht="18" customHeight="1">
      <c r="A709" s="286" t="s">
        <v>840</v>
      </c>
      <c r="B709" s="284"/>
    </row>
    <row r="710" spans="1:2" ht="18" customHeight="1">
      <c r="A710" s="286" t="s">
        <v>841</v>
      </c>
      <c r="B710" s="284"/>
    </row>
    <row r="711" spans="1:2" ht="18" customHeight="1">
      <c r="A711" s="286" t="s">
        <v>842</v>
      </c>
      <c r="B711" s="284"/>
    </row>
    <row r="712" spans="1:2" ht="18" customHeight="1">
      <c r="A712" s="282" t="s">
        <v>843</v>
      </c>
      <c r="B712" s="284">
        <f>SUM(B713:B714)</f>
        <v>0</v>
      </c>
    </row>
    <row r="713" spans="1:2" ht="18" customHeight="1">
      <c r="A713" s="286" t="s">
        <v>844</v>
      </c>
      <c r="B713" s="284"/>
    </row>
    <row r="714" spans="1:2" ht="18" customHeight="1">
      <c r="A714" s="286" t="s">
        <v>845</v>
      </c>
      <c r="B714" s="284"/>
    </row>
    <row r="715" spans="1:2" ht="18" customHeight="1">
      <c r="A715" s="282" t="s">
        <v>846</v>
      </c>
      <c r="B715" s="284">
        <f>SUM(B716:B718)</f>
        <v>0</v>
      </c>
    </row>
    <row r="716" spans="1:2" ht="18" customHeight="1">
      <c r="A716" s="286" t="s">
        <v>847</v>
      </c>
      <c r="B716" s="284"/>
    </row>
    <row r="717" spans="1:2" ht="18" customHeight="1">
      <c r="A717" s="286" t="s">
        <v>848</v>
      </c>
      <c r="B717" s="284"/>
    </row>
    <row r="718" spans="1:2" ht="18" customHeight="1">
      <c r="A718" s="286" t="s">
        <v>849</v>
      </c>
      <c r="B718" s="284"/>
    </row>
    <row r="719" spans="1:2" ht="18" customHeight="1">
      <c r="A719" s="282" t="s">
        <v>850</v>
      </c>
      <c r="B719" s="284">
        <f>SUM(B720:B723)</f>
        <v>183</v>
      </c>
    </row>
    <row r="720" spans="1:2" ht="18" customHeight="1">
      <c r="A720" s="286" t="s">
        <v>851</v>
      </c>
      <c r="B720" s="284">
        <v>85</v>
      </c>
    </row>
    <row r="721" spans="1:2" ht="18" customHeight="1">
      <c r="A721" s="286" t="s">
        <v>852</v>
      </c>
      <c r="B721" s="284">
        <v>98</v>
      </c>
    </row>
    <row r="722" spans="1:2" ht="18" customHeight="1">
      <c r="A722" s="286" t="s">
        <v>853</v>
      </c>
      <c r="B722" s="284"/>
    </row>
    <row r="723" spans="1:2" ht="18" customHeight="1">
      <c r="A723" s="286" t="s">
        <v>854</v>
      </c>
      <c r="B723" s="284"/>
    </row>
    <row r="724" spans="1:2" ht="18" customHeight="1">
      <c r="A724" s="282" t="s">
        <v>855</v>
      </c>
      <c r="B724" s="284">
        <f>SUM(B725:B727)</f>
        <v>0</v>
      </c>
    </row>
    <row r="725" spans="1:2" ht="18" customHeight="1">
      <c r="A725" s="286" t="s">
        <v>856</v>
      </c>
      <c r="B725" s="284"/>
    </row>
    <row r="726" spans="1:2" ht="18" customHeight="1">
      <c r="A726" s="286" t="s">
        <v>857</v>
      </c>
      <c r="B726" s="284"/>
    </row>
    <row r="727" spans="1:2" ht="18" customHeight="1">
      <c r="A727" s="286" t="s">
        <v>858</v>
      </c>
      <c r="B727" s="284"/>
    </row>
    <row r="728" spans="1:2" ht="18" customHeight="1">
      <c r="A728" s="282" t="s">
        <v>859</v>
      </c>
      <c r="B728" s="284">
        <f>SUM(B729:B731)</f>
        <v>0</v>
      </c>
    </row>
    <row r="729" spans="1:2" ht="18" customHeight="1">
      <c r="A729" s="286" t="s">
        <v>860</v>
      </c>
      <c r="B729" s="284"/>
    </row>
    <row r="730" spans="1:2" ht="18" customHeight="1">
      <c r="A730" s="286" t="s">
        <v>861</v>
      </c>
      <c r="B730" s="284"/>
    </row>
    <row r="731" spans="1:2" ht="18" customHeight="1">
      <c r="A731" s="286" t="s">
        <v>862</v>
      </c>
      <c r="B731" s="284"/>
    </row>
    <row r="732" spans="1:2" ht="18" customHeight="1">
      <c r="A732" s="282" t="s">
        <v>863</v>
      </c>
      <c r="B732" s="284">
        <f>SUM(B733:B734)</f>
        <v>0</v>
      </c>
    </row>
    <row r="733" spans="1:2" ht="18" customHeight="1">
      <c r="A733" s="286" t="s">
        <v>864</v>
      </c>
      <c r="B733" s="284"/>
    </row>
    <row r="734" spans="1:2" ht="18" customHeight="1">
      <c r="A734" s="286" t="s">
        <v>865</v>
      </c>
      <c r="B734" s="284"/>
    </row>
    <row r="735" spans="1:2" ht="18" customHeight="1">
      <c r="A735" s="282" t="s">
        <v>866</v>
      </c>
      <c r="B735" s="284">
        <f>SUM(B736:B743)</f>
        <v>0</v>
      </c>
    </row>
    <row r="736" spans="1:2" ht="18" customHeight="1">
      <c r="A736" s="286" t="s">
        <v>268</v>
      </c>
      <c r="B736" s="284"/>
    </row>
    <row r="737" spans="1:2" ht="18" customHeight="1">
      <c r="A737" s="286" t="s">
        <v>269</v>
      </c>
      <c r="B737" s="284"/>
    </row>
    <row r="738" spans="1:2" ht="18" customHeight="1">
      <c r="A738" s="286" t="s">
        <v>339</v>
      </c>
      <c r="B738" s="284"/>
    </row>
    <row r="739" spans="1:2" ht="18" customHeight="1">
      <c r="A739" s="286" t="s">
        <v>376</v>
      </c>
      <c r="B739" s="284"/>
    </row>
    <row r="740" spans="1:2" ht="18" customHeight="1">
      <c r="A740" s="286" t="s">
        <v>867</v>
      </c>
      <c r="B740" s="284"/>
    </row>
    <row r="741" spans="1:2" ht="18" customHeight="1">
      <c r="A741" s="286" t="s">
        <v>868</v>
      </c>
      <c r="B741" s="284"/>
    </row>
    <row r="742" spans="1:2" ht="18" customHeight="1">
      <c r="A742" s="286" t="s">
        <v>344</v>
      </c>
      <c r="B742" s="284"/>
    </row>
    <row r="743" spans="1:2" ht="18" customHeight="1">
      <c r="A743" s="286" t="s">
        <v>869</v>
      </c>
      <c r="B743" s="284"/>
    </row>
    <row r="744" spans="1:2" ht="18" customHeight="1">
      <c r="A744" s="282" t="s">
        <v>870</v>
      </c>
      <c r="B744" s="284">
        <f>B745</f>
        <v>0</v>
      </c>
    </row>
    <row r="745" spans="1:2" ht="18" customHeight="1">
      <c r="A745" s="286" t="s">
        <v>871</v>
      </c>
      <c r="B745" s="284"/>
    </row>
    <row r="746" spans="1:2" ht="18" customHeight="1">
      <c r="A746" s="282" t="s">
        <v>872</v>
      </c>
      <c r="B746" s="284">
        <f>B747</f>
        <v>10</v>
      </c>
    </row>
    <row r="747" spans="1:2" ht="18" customHeight="1">
      <c r="A747" s="286" t="s">
        <v>873</v>
      </c>
      <c r="B747" s="284">
        <v>10</v>
      </c>
    </row>
    <row r="748" spans="1:2" ht="18" customHeight="1">
      <c r="A748" s="282" t="s">
        <v>874</v>
      </c>
      <c r="B748" s="284">
        <f>B749+B759+B763+B772+B777+B784+B790+B793+B796+B798+B800+B806+B808+B810+B825</f>
        <v>276</v>
      </c>
    </row>
    <row r="749" spans="1:2" ht="18" customHeight="1">
      <c r="A749" s="282" t="s">
        <v>875</v>
      </c>
      <c r="B749" s="284">
        <f>SUM(B750:B758)</f>
        <v>276</v>
      </c>
    </row>
    <row r="750" spans="1:2" ht="18" customHeight="1">
      <c r="A750" s="286" t="s">
        <v>268</v>
      </c>
      <c r="B750" s="284"/>
    </row>
    <row r="751" spans="1:2" ht="18" customHeight="1">
      <c r="A751" s="286" t="s">
        <v>269</v>
      </c>
      <c r="B751" s="284"/>
    </row>
    <row r="752" spans="1:2" ht="18" customHeight="1">
      <c r="A752" s="286" t="s">
        <v>339</v>
      </c>
      <c r="B752" s="284"/>
    </row>
    <row r="753" spans="1:2" ht="18" customHeight="1">
      <c r="A753" s="286" t="s">
        <v>876</v>
      </c>
      <c r="B753" s="284"/>
    </row>
    <row r="754" spans="1:2" ht="18" customHeight="1">
      <c r="A754" s="286" t="s">
        <v>877</v>
      </c>
      <c r="B754" s="284"/>
    </row>
    <row r="755" spans="1:2" ht="18" customHeight="1">
      <c r="A755" s="286" t="s">
        <v>878</v>
      </c>
      <c r="B755" s="284"/>
    </row>
    <row r="756" spans="1:2" ht="18" customHeight="1">
      <c r="A756" s="286" t="s">
        <v>879</v>
      </c>
      <c r="B756" s="284"/>
    </row>
    <row r="757" spans="1:2" ht="18" customHeight="1">
      <c r="A757" s="286" t="s">
        <v>880</v>
      </c>
      <c r="B757" s="284"/>
    </row>
    <row r="758" spans="1:2" ht="18" customHeight="1">
      <c r="A758" s="286" t="s">
        <v>881</v>
      </c>
      <c r="B758" s="284">
        <v>276</v>
      </c>
    </row>
    <row r="759" spans="1:2" ht="18" customHeight="1">
      <c r="A759" s="282" t="s">
        <v>882</v>
      </c>
      <c r="B759" s="284">
        <f>SUM(B760:B762)</f>
        <v>0</v>
      </c>
    </row>
    <row r="760" spans="1:2" ht="18" customHeight="1">
      <c r="A760" s="286" t="s">
        <v>883</v>
      </c>
      <c r="B760" s="284"/>
    </row>
    <row r="761" spans="1:2" ht="18" customHeight="1">
      <c r="A761" s="286" t="s">
        <v>884</v>
      </c>
      <c r="B761" s="284"/>
    </row>
    <row r="762" spans="1:2" ht="18" customHeight="1">
      <c r="A762" s="286" t="s">
        <v>885</v>
      </c>
      <c r="B762" s="284"/>
    </row>
    <row r="763" spans="1:2" ht="18" customHeight="1">
      <c r="A763" s="282" t="s">
        <v>886</v>
      </c>
      <c r="B763" s="284">
        <f>SUM(B764:B771)</f>
        <v>0</v>
      </c>
    </row>
    <row r="764" spans="1:2" ht="18" customHeight="1">
      <c r="A764" s="286" t="s">
        <v>887</v>
      </c>
      <c r="B764" s="284"/>
    </row>
    <row r="765" spans="1:2" ht="18" customHeight="1">
      <c r="A765" s="286" t="s">
        <v>888</v>
      </c>
      <c r="B765" s="284"/>
    </row>
    <row r="766" spans="1:2" ht="18" customHeight="1">
      <c r="A766" s="286" t="s">
        <v>889</v>
      </c>
      <c r="B766" s="284"/>
    </row>
    <row r="767" spans="1:2" ht="18" customHeight="1">
      <c r="A767" s="286" t="s">
        <v>890</v>
      </c>
      <c r="B767" s="284"/>
    </row>
    <row r="768" spans="1:2" ht="18" customHeight="1">
      <c r="A768" s="286" t="s">
        <v>891</v>
      </c>
      <c r="B768" s="284"/>
    </row>
    <row r="769" spans="1:2" ht="18" customHeight="1">
      <c r="A769" s="286" t="s">
        <v>892</v>
      </c>
      <c r="B769" s="284"/>
    </row>
    <row r="770" spans="1:2" ht="18" customHeight="1">
      <c r="A770" s="286" t="s">
        <v>893</v>
      </c>
      <c r="B770" s="284"/>
    </row>
    <row r="771" spans="1:2" ht="18" customHeight="1">
      <c r="A771" s="286" t="s">
        <v>894</v>
      </c>
      <c r="B771" s="284"/>
    </row>
    <row r="772" spans="1:2" ht="18" customHeight="1">
      <c r="A772" s="282" t="s">
        <v>895</v>
      </c>
      <c r="B772" s="284">
        <f>SUM(B773:B776)</f>
        <v>0</v>
      </c>
    </row>
    <row r="773" spans="1:2" ht="18" customHeight="1">
      <c r="A773" s="286" t="s">
        <v>896</v>
      </c>
      <c r="B773" s="284"/>
    </row>
    <row r="774" spans="1:2" ht="18" customHeight="1">
      <c r="A774" s="286" t="s">
        <v>897</v>
      </c>
      <c r="B774" s="284"/>
    </row>
    <row r="775" spans="1:2" ht="18" customHeight="1">
      <c r="A775" s="286" t="s">
        <v>898</v>
      </c>
      <c r="B775" s="284"/>
    </row>
    <row r="776" spans="1:2" ht="18" customHeight="1">
      <c r="A776" s="286" t="s">
        <v>899</v>
      </c>
      <c r="B776" s="284"/>
    </row>
    <row r="777" spans="1:2" ht="18" customHeight="1">
      <c r="A777" s="282" t="s">
        <v>900</v>
      </c>
      <c r="B777" s="284">
        <f>SUM(B778:B783)</f>
        <v>0</v>
      </c>
    </row>
    <row r="778" spans="1:2" ht="18" customHeight="1">
      <c r="A778" s="286" t="s">
        <v>901</v>
      </c>
      <c r="B778" s="284"/>
    </row>
    <row r="779" spans="1:2" ht="18" customHeight="1">
      <c r="A779" s="286" t="s">
        <v>902</v>
      </c>
      <c r="B779" s="284"/>
    </row>
    <row r="780" spans="1:2" ht="18" customHeight="1">
      <c r="A780" s="286" t="s">
        <v>903</v>
      </c>
      <c r="B780" s="284"/>
    </row>
    <row r="781" spans="1:2" ht="18" customHeight="1">
      <c r="A781" s="286" t="s">
        <v>904</v>
      </c>
      <c r="B781" s="284"/>
    </row>
    <row r="782" spans="1:2" ht="18" customHeight="1">
      <c r="A782" s="286" t="s">
        <v>905</v>
      </c>
      <c r="B782" s="284"/>
    </row>
    <row r="783" spans="1:2" ht="18" customHeight="1">
      <c r="A783" s="286" t="s">
        <v>906</v>
      </c>
      <c r="B783" s="284"/>
    </row>
    <row r="784" spans="1:2" ht="18" customHeight="1">
      <c r="A784" s="282" t="s">
        <v>907</v>
      </c>
      <c r="B784" s="284">
        <f>SUM(B785:B789)</f>
        <v>0</v>
      </c>
    </row>
    <row r="785" spans="1:2" ht="18" customHeight="1">
      <c r="A785" s="286" t="s">
        <v>908</v>
      </c>
      <c r="B785" s="284"/>
    </row>
    <row r="786" spans="1:2" ht="18" customHeight="1">
      <c r="A786" s="286" t="s">
        <v>909</v>
      </c>
      <c r="B786" s="284"/>
    </row>
    <row r="787" spans="1:2" ht="18" customHeight="1">
      <c r="A787" s="286" t="s">
        <v>910</v>
      </c>
      <c r="B787" s="284"/>
    </row>
    <row r="788" spans="1:2" ht="18" customHeight="1">
      <c r="A788" s="286" t="s">
        <v>911</v>
      </c>
      <c r="B788" s="284"/>
    </row>
    <row r="789" spans="1:2" ht="18" customHeight="1">
      <c r="A789" s="286" t="s">
        <v>912</v>
      </c>
      <c r="B789" s="284"/>
    </row>
    <row r="790" spans="1:2" ht="18" customHeight="1">
      <c r="A790" s="282" t="s">
        <v>913</v>
      </c>
      <c r="B790" s="284">
        <f>SUM(B791:B792)</f>
        <v>0</v>
      </c>
    </row>
    <row r="791" spans="1:2" ht="18" customHeight="1">
      <c r="A791" s="286" t="s">
        <v>914</v>
      </c>
      <c r="B791" s="284"/>
    </row>
    <row r="792" spans="1:2" ht="18" customHeight="1">
      <c r="A792" s="286" t="s">
        <v>915</v>
      </c>
      <c r="B792" s="284"/>
    </row>
    <row r="793" spans="1:2" ht="18" customHeight="1">
      <c r="A793" s="282" t="s">
        <v>916</v>
      </c>
      <c r="B793" s="284">
        <f>SUM(B794:B795)</f>
        <v>0</v>
      </c>
    </row>
    <row r="794" spans="1:2" ht="18" customHeight="1">
      <c r="A794" s="286" t="s">
        <v>917</v>
      </c>
      <c r="B794" s="284"/>
    </row>
    <row r="795" spans="1:2" ht="18" customHeight="1">
      <c r="A795" s="286" t="s">
        <v>918</v>
      </c>
      <c r="B795" s="284"/>
    </row>
    <row r="796" spans="1:2" ht="18" customHeight="1">
      <c r="A796" s="282" t="s">
        <v>919</v>
      </c>
      <c r="B796" s="284">
        <f>B797</f>
        <v>0</v>
      </c>
    </row>
    <row r="797" spans="1:2" ht="18" customHeight="1">
      <c r="A797" s="286" t="s">
        <v>920</v>
      </c>
      <c r="B797" s="284"/>
    </row>
    <row r="798" spans="1:2" ht="18" customHeight="1">
      <c r="A798" s="282" t="s">
        <v>921</v>
      </c>
      <c r="B798" s="284">
        <f>B799</f>
        <v>0</v>
      </c>
    </row>
    <row r="799" spans="1:2" ht="18" customHeight="1">
      <c r="A799" s="286" t="s">
        <v>922</v>
      </c>
      <c r="B799" s="284"/>
    </row>
    <row r="800" spans="1:2" ht="18" customHeight="1">
      <c r="A800" s="282" t="s">
        <v>923</v>
      </c>
      <c r="B800" s="284">
        <f>SUM(B801:B805)</f>
        <v>0</v>
      </c>
    </row>
    <row r="801" spans="1:2" ht="18" customHeight="1">
      <c r="A801" s="286" t="s">
        <v>924</v>
      </c>
      <c r="B801" s="284"/>
    </row>
    <row r="802" spans="1:2" ht="18" customHeight="1">
      <c r="A802" s="286" t="s">
        <v>925</v>
      </c>
      <c r="B802" s="284"/>
    </row>
    <row r="803" spans="1:2" ht="18" customHeight="1">
      <c r="A803" s="286" t="s">
        <v>926</v>
      </c>
      <c r="B803" s="284"/>
    </row>
    <row r="804" spans="1:2" ht="18" customHeight="1">
      <c r="A804" s="286" t="s">
        <v>927</v>
      </c>
      <c r="B804" s="284"/>
    </row>
    <row r="805" spans="1:2" ht="18" customHeight="1">
      <c r="A805" s="286" t="s">
        <v>928</v>
      </c>
      <c r="B805" s="284"/>
    </row>
    <row r="806" spans="1:2" ht="18" customHeight="1">
      <c r="A806" s="282" t="s">
        <v>929</v>
      </c>
      <c r="B806" s="284">
        <f>B807</f>
        <v>0</v>
      </c>
    </row>
    <row r="807" spans="1:2" ht="18" customHeight="1">
      <c r="A807" s="286" t="s">
        <v>930</v>
      </c>
      <c r="B807" s="284"/>
    </row>
    <row r="808" spans="1:2" ht="18" customHeight="1">
      <c r="A808" s="282" t="s">
        <v>931</v>
      </c>
      <c r="B808" s="284">
        <f>B809</f>
        <v>0</v>
      </c>
    </row>
    <row r="809" spans="1:2" ht="18" customHeight="1">
      <c r="A809" s="286" t="s">
        <v>932</v>
      </c>
      <c r="B809" s="284"/>
    </row>
    <row r="810" spans="1:2" ht="18" customHeight="1">
      <c r="A810" s="282" t="s">
        <v>933</v>
      </c>
      <c r="B810" s="284">
        <f>SUM(B811:B824)</f>
        <v>0</v>
      </c>
    </row>
    <row r="811" spans="1:2" ht="18" customHeight="1">
      <c r="A811" s="286" t="s">
        <v>268</v>
      </c>
      <c r="B811" s="284"/>
    </row>
    <row r="812" spans="1:2" ht="18" customHeight="1">
      <c r="A812" s="286" t="s">
        <v>269</v>
      </c>
      <c r="B812" s="284"/>
    </row>
    <row r="813" spans="1:2" ht="18" customHeight="1">
      <c r="A813" s="286" t="s">
        <v>339</v>
      </c>
      <c r="B813" s="284"/>
    </row>
    <row r="814" spans="1:2" ht="18" customHeight="1">
      <c r="A814" s="286" t="s">
        <v>934</v>
      </c>
      <c r="B814" s="284"/>
    </row>
    <row r="815" spans="1:2" ht="18" customHeight="1">
      <c r="A815" s="286" t="s">
        <v>935</v>
      </c>
      <c r="B815" s="284"/>
    </row>
    <row r="816" spans="1:2" ht="18" customHeight="1">
      <c r="A816" s="286" t="s">
        <v>936</v>
      </c>
      <c r="B816" s="284"/>
    </row>
    <row r="817" spans="1:2" ht="18" customHeight="1">
      <c r="A817" s="286" t="s">
        <v>937</v>
      </c>
      <c r="B817" s="284"/>
    </row>
    <row r="818" spans="1:2" ht="18" customHeight="1">
      <c r="A818" s="286" t="s">
        <v>938</v>
      </c>
      <c r="B818" s="284"/>
    </row>
    <row r="819" spans="1:2" ht="18" customHeight="1">
      <c r="A819" s="286" t="s">
        <v>939</v>
      </c>
      <c r="B819" s="284"/>
    </row>
    <row r="820" spans="1:2" ht="18" customHeight="1">
      <c r="A820" s="286" t="s">
        <v>940</v>
      </c>
      <c r="B820" s="284"/>
    </row>
    <row r="821" spans="1:2" ht="18" customHeight="1">
      <c r="A821" s="286" t="s">
        <v>376</v>
      </c>
      <c r="B821" s="284"/>
    </row>
    <row r="822" spans="1:2" ht="18" customHeight="1">
      <c r="A822" s="286" t="s">
        <v>941</v>
      </c>
      <c r="B822" s="284"/>
    </row>
    <row r="823" spans="1:2" ht="18" customHeight="1">
      <c r="A823" s="286" t="s">
        <v>344</v>
      </c>
      <c r="B823" s="284"/>
    </row>
    <row r="824" spans="1:2" ht="18" customHeight="1">
      <c r="A824" s="286" t="s">
        <v>942</v>
      </c>
      <c r="B824" s="284"/>
    </row>
    <row r="825" spans="1:2" ht="18" customHeight="1">
      <c r="A825" s="282" t="s">
        <v>943</v>
      </c>
      <c r="B825" s="284">
        <f>B826</f>
        <v>0</v>
      </c>
    </row>
    <row r="826" spans="1:2" ht="18" customHeight="1">
      <c r="A826" s="286" t="s">
        <v>944</v>
      </c>
      <c r="B826" s="284"/>
    </row>
    <row r="827" spans="1:2" ht="18" customHeight="1">
      <c r="A827" s="282" t="s">
        <v>945</v>
      </c>
      <c r="B827" s="284">
        <f>B828+B839+B841+B844+B846+B848</f>
        <v>242</v>
      </c>
    </row>
    <row r="828" spans="1:2" ht="18" customHeight="1">
      <c r="A828" s="282" t="s">
        <v>946</v>
      </c>
      <c r="B828" s="284">
        <f>SUM(B829:B838)</f>
        <v>242</v>
      </c>
    </row>
    <row r="829" spans="1:2" ht="18" customHeight="1">
      <c r="A829" s="286" t="s">
        <v>268</v>
      </c>
      <c r="B829" s="284"/>
    </row>
    <row r="830" spans="1:2" ht="18" customHeight="1">
      <c r="A830" s="286" t="s">
        <v>269</v>
      </c>
      <c r="B830" s="284"/>
    </row>
    <row r="831" spans="1:2" ht="18" customHeight="1">
      <c r="A831" s="286" t="s">
        <v>339</v>
      </c>
      <c r="B831" s="284"/>
    </row>
    <row r="832" spans="1:2" ht="18" customHeight="1">
      <c r="A832" s="286" t="s">
        <v>947</v>
      </c>
      <c r="B832" s="284"/>
    </row>
    <row r="833" spans="1:2" ht="18" customHeight="1">
      <c r="A833" s="286" t="s">
        <v>948</v>
      </c>
      <c r="B833" s="284"/>
    </row>
    <row r="834" spans="1:2" ht="18" customHeight="1">
      <c r="A834" s="286" t="s">
        <v>949</v>
      </c>
      <c r="B834" s="284"/>
    </row>
    <row r="835" spans="1:2" ht="18" customHeight="1">
      <c r="A835" s="286" t="s">
        <v>950</v>
      </c>
      <c r="B835" s="284"/>
    </row>
    <row r="836" spans="1:2" ht="18" customHeight="1">
      <c r="A836" s="286" t="s">
        <v>951</v>
      </c>
      <c r="B836" s="284"/>
    </row>
    <row r="837" spans="1:2" ht="18" customHeight="1">
      <c r="A837" s="286" t="s">
        <v>952</v>
      </c>
      <c r="B837" s="284"/>
    </row>
    <row r="838" spans="1:2" ht="18" customHeight="1">
      <c r="A838" s="286" t="s">
        <v>953</v>
      </c>
      <c r="B838" s="284">
        <v>242</v>
      </c>
    </row>
    <row r="839" spans="1:2" ht="18" customHeight="1">
      <c r="A839" s="282" t="s">
        <v>954</v>
      </c>
      <c r="B839" s="284">
        <f>B840</f>
        <v>0</v>
      </c>
    </row>
    <row r="840" spans="1:2" ht="18" customHeight="1">
      <c r="A840" s="286" t="s">
        <v>955</v>
      </c>
      <c r="B840" s="284"/>
    </row>
    <row r="841" spans="1:2" ht="18" customHeight="1">
      <c r="A841" s="282" t="s">
        <v>956</v>
      </c>
      <c r="B841" s="284">
        <f>SUM(B842:B843)</f>
        <v>0</v>
      </c>
    </row>
    <row r="842" spans="1:2" ht="18" customHeight="1">
      <c r="A842" s="286" t="s">
        <v>957</v>
      </c>
      <c r="B842" s="284"/>
    </row>
    <row r="843" spans="1:2" ht="18" customHeight="1">
      <c r="A843" s="286" t="s">
        <v>958</v>
      </c>
      <c r="B843" s="284"/>
    </row>
    <row r="844" spans="1:2" ht="18" customHeight="1">
      <c r="A844" s="282" t="s">
        <v>959</v>
      </c>
      <c r="B844" s="284">
        <f>B845</f>
        <v>0</v>
      </c>
    </row>
    <row r="845" spans="1:2" ht="18" customHeight="1">
      <c r="A845" s="286" t="s">
        <v>960</v>
      </c>
      <c r="B845" s="284"/>
    </row>
    <row r="846" spans="1:2" ht="18" customHeight="1">
      <c r="A846" s="282" t="s">
        <v>961</v>
      </c>
      <c r="B846" s="284">
        <f>B847</f>
        <v>0</v>
      </c>
    </row>
    <row r="847" spans="1:2" ht="18" customHeight="1">
      <c r="A847" s="286" t="s">
        <v>962</v>
      </c>
      <c r="B847" s="284"/>
    </row>
    <row r="848" spans="1:2" ht="18" customHeight="1">
      <c r="A848" s="282" t="s">
        <v>963</v>
      </c>
      <c r="B848" s="284">
        <f>B849</f>
        <v>0</v>
      </c>
    </row>
    <row r="849" spans="1:2" ht="18" customHeight="1">
      <c r="A849" s="286" t="s">
        <v>964</v>
      </c>
      <c r="B849" s="284"/>
    </row>
    <row r="850" spans="1:2" ht="18" customHeight="1">
      <c r="A850" s="282" t="s">
        <v>965</v>
      </c>
      <c r="B850" s="284">
        <f>B851+B877+B902+B930+B941+B948+B955+B958</f>
        <v>1420</v>
      </c>
    </row>
    <row r="851" spans="1:2" ht="18" customHeight="1">
      <c r="A851" s="282" t="s">
        <v>966</v>
      </c>
      <c r="B851" s="284">
        <f>SUM(B852:B876)</f>
        <v>577</v>
      </c>
    </row>
    <row r="852" spans="1:2" ht="18" customHeight="1">
      <c r="A852" s="286" t="s">
        <v>268</v>
      </c>
      <c r="B852" s="284"/>
    </row>
    <row r="853" spans="1:2" ht="18" customHeight="1">
      <c r="A853" s="286" t="s">
        <v>269</v>
      </c>
      <c r="B853" s="284"/>
    </row>
    <row r="854" spans="1:2" ht="18" customHeight="1">
      <c r="A854" s="286" t="s">
        <v>339</v>
      </c>
      <c r="B854" s="284"/>
    </row>
    <row r="855" spans="1:2" ht="18" customHeight="1">
      <c r="A855" s="286" t="s">
        <v>344</v>
      </c>
      <c r="B855" s="284">
        <v>508</v>
      </c>
    </row>
    <row r="856" spans="1:2" ht="18" customHeight="1">
      <c r="A856" s="286" t="s">
        <v>967</v>
      </c>
      <c r="B856" s="284"/>
    </row>
    <row r="857" spans="1:2" ht="18" customHeight="1">
      <c r="A857" s="286" t="s">
        <v>968</v>
      </c>
      <c r="B857" s="284"/>
    </row>
    <row r="858" spans="1:2" ht="18" customHeight="1">
      <c r="A858" s="286" t="s">
        <v>969</v>
      </c>
      <c r="B858" s="284"/>
    </row>
    <row r="859" spans="1:2" ht="18" customHeight="1">
      <c r="A859" s="286" t="s">
        <v>970</v>
      </c>
      <c r="B859" s="284"/>
    </row>
    <row r="860" spans="1:2" ht="18" customHeight="1">
      <c r="A860" s="286" t="s">
        <v>971</v>
      </c>
      <c r="B860" s="284"/>
    </row>
    <row r="861" spans="1:2" ht="18" customHeight="1">
      <c r="A861" s="286" t="s">
        <v>972</v>
      </c>
      <c r="B861" s="284"/>
    </row>
    <row r="862" spans="1:2" ht="18" customHeight="1">
      <c r="A862" s="286" t="s">
        <v>973</v>
      </c>
      <c r="B862" s="284"/>
    </row>
    <row r="863" spans="1:2" ht="18" customHeight="1">
      <c r="A863" s="286" t="s">
        <v>974</v>
      </c>
      <c r="B863" s="284"/>
    </row>
    <row r="864" spans="1:2" ht="18" customHeight="1">
      <c r="A864" s="286" t="s">
        <v>975</v>
      </c>
      <c r="B864" s="284"/>
    </row>
    <row r="865" spans="1:2" ht="18" customHeight="1">
      <c r="A865" s="286" t="s">
        <v>976</v>
      </c>
      <c r="B865" s="284"/>
    </row>
    <row r="866" spans="1:2" ht="18" customHeight="1">
      <c r="A866" s="286" t="s">
        <v>977</v>
      </c>
      <c r="B866" s="284"/>
    </row>
    <row r="867" spans="1:2" ht="18" customHeight="1">
      <c r="A867" s="286" t="s">
        <v>978</v>
      </c>
      <c r="B867" s="284"/>
    </row>
    <row r="868" spans="1:2" ht="18" customHeight="1">
      <c r="A868" s="286" t="s">
        <v>979</v>
      </c>
      <c r="B868" s="284"/>
    </row>
    <row r="869" spans="1:2" ht="18" customHeight="1">
      <c r="A869" s="286" t="s">
        <v>980</v>
      </c>
      <c r="B869" s="284"/>
    </row>
    <row r="870" spans="1:2" ht="18" customHeight="1">
      <c r="A870" s="286" t="s">
        <v>981</v>
      </c>
      <c r="B870" s="284"/>
    </row>
    <row r="871" spans="1:2" ht="18" customHeight="1">
      <c r="A871" s="286" t="s">
        <v>982</v>
      </c>
      <c r="B871" s="284"/>
    </row>
    <row r="872" spans="1:2" ht="18" customHeight="1">
      <c r="A872" s="286" t="s">
        <v>983</v>
      </c>
      <c r="B872" s="284"/>
    </row>
    <row r="873" spans="1:2" ht="18" customHeight="1">
      <c r="A873" s="286" t="s">
        <v>984</v>
      </c>
      <c r="B873" s="284"/>
    </row>
    <row r="874" spans="1:2" ht="18" customHeight="1">
      <c r="A874" s="286" t="s">
        <v>985</v>
      </c>
      <c r="B874" s="284">
        <v>69</v>
      </c>
    </row>
    <row r="875" spans="1:2" ht="18" customHeight="1">
      <c r="A875" s="286" t="s">
        <v>986</v>
      </c>
      <c r="B875" s="284"/>
    </row>
    <row r="876" spans="1:2" ht="18" customHeight="1">
      <c r="A876" s="286" t="s">
        <v>987</v>
      </c>
      <c r="B876" s="284"/>
    </row>
    <row r="877" spans="1:2" ht="18" customHeight="1">
      <c r="A877" s="282" t="s">
        <v>988</v>
      </c>
      <c r="B877" s="284">
        <f>SUM(B878:B901)</f>
        <v>121</v>
      </c>
    </row>
    <row r="878" spans="1:2" ht="18" customHeight="1">
      <c r="A878" s="286" t="s">
        <v>268</v>
      </c>
      <c r="B878" s="284"/>
    </row>
    <row r="879" spans="1:2" ht="18" customHeight="1">
      <c r="A879" s="286" t="s">
        <v>269</v>
      </c>
      <c r="B879" s="284"/>
    </row>
    <row r="880" spans="1:2" ht="18" customHeight="1">
      <c r="A880" s="286" t="s">
        <v>339</v>
      </c>
      <c r="B880" s="284"/>
    </row>
    <row r="881" spans="1:2" ht="18" customHeight="1">
      <c r="A881" s="286" t="s">
        <v>989</v>
      </c>
      <c r="B881" s="284"/>
    </row>
    <row r="882" spans="1:2" ht="18" customHeight="1">
      <c r="A882" s="286" t="s">
        <v>990</v>
      </c>
      <c r="B882" s="284"/>
    </row>
    <row r="883" spans="1:2" ht="18" customHeight="1">
      <c r="A883" s="286" t="s">
        <v>991</v>
      </c>
      <c r="B883" s="284"/>
    </row>
    <row r="884" spans="1:2" ht="18" customHeight="1">
      <c r="A884" s="286" t="s">
        <v>992</v>
      </c>
      <c r="B884" s="284"/>
    </row>
    <row r="885" spans="1:2" ht="18" customHeight="1">
      <c r="A885" s="286" t="s">
        <v>993</v>
      </c>
      <c r="B885" s="284"/>
    </row>
    <row r="886" spans="1:2" ht="18" customHeight="1">
      <c r="A886" s="286" t="s">
        <v>994</v>
      </c>
      <c r="B886" s="284"/>
    </row>
    <row r="887" spans="1:2" ht="18" customHeight="1">
      <c r="A887" s="286" t="s">
        <v>995</v>
      </c>
      <c r="B887" s="284"/>
    </row>
    <row r="888" spans="1:2" ht="18" customHeight="1">
      <c r="A888" s="286" t="s">
        <v>996</v>
      </c>
      <c r="B888" s="284"/>
    </row>
    <row r="889" spans="1:2" ht="18" customHeight="1">
      <c r="A889" s="286" t="s">
        <v>997</v>
      </c>
      <c r="B889" s="284"/>
    </row>
    <row r="890" spans="1:2" ht="18" customHeight="1">
      <c r="A890" s="286" t="s">
        <v>998</v>
      </c>
      <c r="B890" s="284"/>
    </row>
    <row r="891" spans="1:2" ht="18" customHeight="1">
      <c r="A891" s="286" t="s">
        <v>999</v>
      </c>
      <c r="B891" s="284"/>
    </row>
    <row r="892" spans="1:2" ht="18" customHeight="1">
      <c r="A892" s="286" t="s">
        <v>1000</v>
      </c>
      <c r="B892" s="284"/>
    </row>
    <row r="893" spans="1:2" ht="18" customHeight="1">
      <c r="A893" s="286" t="s">
        <v>1001</v>
      </c>
      <c r="B893" s="284"/>
    </row>
    <row r="894" spans="1:2" ht="18" customHeight="1">
      <c r="A894" s="286" t="s">
        <v>1002</v>
      </c>
      <c r="B894" s="284"/>
    </row>
    <row r="895" spans="1:2" ht="18" customHeight="1">
      <c r="A895" s="286" t="s">
        <v>1003</v>
      </c>
      <c r="B895" s="284"/>
    </row>
    <row r="896" spans="1:2" ht="18" customHeight="1">
      <c r="A896" s="286" t="s">
        <v>1004</v>
      </c>
      <c r="B896" s="284"/>
    </row>
    <row r="897" spans="1:2" ht="18" customHeight="1">
      <c r="A897" s="286" t="s">
        <v>1005</v>
      </c>
      <c r="B897" s="284"/>
    </row>
    <row r="898" spans="1:2" ht="18" customHeight="1">
      <c r="A898" s="286" t="s">
        <v>1006</v>
      </c>
      <c r="B898" s="284"/>
    </row>
    <row r="899" spans="1:2" ht="18" customHeight="1">
      <c r="A899" s="286" t="s">
        <v>1007</v>
      </c>
      <c r="B899" s="284"/>
    </row>
    <row r="900" spans="1:2" ht="18" customHeight="1">
      <c r="A900" s="286" t="s">
        <v>973</v>
      </c>
      <c r="B900" s="284"/>
    </row>
    <row r="901" spans="1:2" ht="18" customHeight="1">
      <c r="A901" s="286" t="s">
        <v>1008</v>
      </c>
      <c r="B901" s="284">
        <v>121</v>
      </c>
    </row>
    <row r="902" spans="1:2" ht="18" customHeight="1">
      <c r="A902" s="282" t="s">
        <v>1009</v>
      </c>
      <c r="B902" s="284">
        <f>SUM(B903:B929)</f>
        <v>146</v>
      </c>
    </row>
    <row r="903" spans="1:2" ht="18" customHeight="1">
      <c r="A903" s="286" t="s">
        <v>268</v>
      </c>
      <c r="B903" s="284"/>
    </row>
    <row r="904" spans="1:2" ht="18" customHeight="1">
      <c r="A904" s="286" t="s">
        <v>269</v>
      </c>
      <c r="B904" s="284"/>
    </row>
    <row r="905" spans="1:2" ht="18" customHeight="1">
      <c r="A905" s="286" t="s">
        <v>339</v>
      </c>
      <c r="B905" s="284"/>
    </row>
    <row r="906" spans="1:2" ht="18" customHeight="1">
      <c r="A906" s="286" t="s">
        <v>1010</v>
      </c>
      <c r="B906" s="284"/>
    </row>
    <row r="907" spans="1:2" ht="18" customHeight="1">
      <c r="A907" s="286" t="s">
        <v>1011</v>
      </c>
      <c r="B907" s="284"/>
    </row>
    <row r="908" spans="1:2" ht="18" customHeight="1">
      <c r="A908" s="286" t="s">
        <v>1012</v>
      </c>
      <c r="B908" s="284"/>
    </row>
    <row r="909" spans="1:2" ht="18" customHeight="1">
      <c r="A909" s="286" t="s">
        <v>1013</v>
      </c>
      <c r="B909" s="284"/>
    </row>
    <row r="910" spans="1:2" ht="18" customHeight="1">
      <c r="A910" s="286" t="s">
        <v>1014</v>
      </c>
      <c r="B910" s="284"/>
    </row>
    <row r="911" spans="1:2" ht="18" customHeight="1">
      <c r="A911" s="286" t="s">
        <v>1015</v>
      </c>
      <c r="B911" s="284"/>
    </row>
    <row r="912" spans="1:2" ht="18" customHeight="1">
      <c r="A912" s="286" t="s">
        <v>1016</v>
      </c>
      <c r="B912" s="284"/>
    </row>
    <row r="913" spans="1:2" ht="18" customHeight="1">
      <c r="A913" s="286" t="s">
        <v>1017</v>
      </c>
      <c r="B913" s="284"/>
    </row>
    <row r="914" spans="1:2" ht="18" customHeight="1">
      <c r="A914" s="286" t="s">
        <v>1018</v>
      </c>
      <c r="B914" s="284"/>
    </row>
    <row r="915" spans="1:2" ht="18" customHeight="1">
      <c r="A915" s="286" t="s">
        <v>1019</v>
      </c>
      <c r="B915" s="284"/>
    </row>
    <row r="916" spans="1:2" ht="18" customHeight="1">
      <c r="A916" s="286" t="s">
        <v>1020</v>
      </c>
      <c r="B916" s="284"/>
    </row>
    <row r="917" spans="1:2" ht="18" customHeight="1">
      <c r="A917" s="286" t="s">
        <v>1021</v>
      </c>
      <c r="B917" s="284"/>
    </row>
    <row r="918" spans="1:2" ht="18" customHeight="1">
      <c r="A918" s="286" t="s">
        <v>1022</v>
      </c>
      <c r="B918" s="284"/>
    </row>
    <row r="919" spans="1:2" ht="18" customHeight="1">
      <c r="A919" s="286" t="s">
        <v>1023</v>
      </c>
      <c r="B919" s="284"/>
    </row>
    <row r="920" spans="1:2" ht="18" customHeight="1">
      <c r="A920" s="286" t="s">
        <v>1024</v>
      </c>
      <c r="B920" s="284"/>
    </row>
    <row r="921" spans="1:2" ht="18" customHeight="1">
      <c r="A921" s="286" t="s">
        <v>1025</v>
      </c>
      <c r="B921" s="284"/>
    </row>
    <row r="922" spans="1:2" ht="18" customHeight="1">
      <c r="A922" s="286" t="s">
        <v>1026</v>
      </c>
      <c r="B922" s="284"/>
    </row>
    <row r="923" spans="1:2" ht="18" customHeight="1">
      <c r="A923" s="286" t="s">
        <v>1027</v>
      </c>
      <c r="B923" s="284"/>
    </row>
    <row r="924" spans="1:2" ht="18" customHeight="1">
      <c r="A924" s="286" t="s">
        <v>1001</v>
      </c>
      <c r="B924" s="284"/>
    </row>
    <row r="925" spans="1:2" ht="18" customHeight="1">
      <c r="A925" s="286" t="s">
        <v>1028</v>
      </c>
      <c r="B925" s="284"/>
    </row>
    <row r="926" spans="1:2" ht="18" customHeight="1">
      <c r="A926" s="286" t="s">
        <v>1029</v>
      </c>
      <c r="B926" s="284"/>
    </row>
    <row r="927" spans="1:2" ht="18" customHeight="1">
      <c r="A927" s="286" t="s">
        <v>1030</v>
      </c>
      <c r="B927" s="284"/>
    </row>
    <row r="928" spans="1:2" ht="18" customHeight="1">
      <c r="A928" s="286" t="s">
        <v>1031</v>
      </c>
      <c r="B928" s="284"/>
    </row>
    <row r="929" spans="1:2" ht="18" customHeight="1">
      <c r="A929" s="286" t="s">
        <v>1032</v>
      </c>
      <c r="B929" s="284">
        <v>146</v>
      </c>
    </row>
    <row r="930" spans="1:2" ht="18" customHeight="1">
      <c r="A930" s="282" t="s">
        <v>1033</v>
      </c>
      <c r="B930" s="284">
        <f>SUM(B931:B940)</f>
        <v>6</v>
      </c>
    </row>
    <row r="931" spans="1:2" ht="18" customHeight="1">
      <c r="A931" s="286" t="s">
        <v>268</v>
      </c>
      <c r="B931" s="284"/>
    </row>
    <row r="932" spans="1:2" ht="18" customHeight="1">
      <c r="A932" s="286" t="s">
        <v>269</v>
      </c>
      <c r="B932" s="284"/>
    </row>
    <row r="933" spans="1:2" ht="18" customHeight="1">
      <c r="A933" s="286" t="s">
        <v>339</v>
      </c>
      <c r="B933" s="284"/>
    </row>
    <row r="934" spans="1:2" ht="18" customHeight="1">
      <c r="A934" s="286" t="s">
        <v>1034</v>
      </c>
      <c r="B934" s="284"/>
    </row>
    <row r="935" spans="1:2" ht="18" customHeight="1">
      <c r="A935" s="286" t="s">
        <v>1035</v>
      </c>
      <c r="B935" s="284"/>
    </row>
    <row r="936" spans="1:2" ht="18" customHeight="1">
      <c r="A936" s="286" t="s">
        <v>1036</v>
      </c>
      <c r="B936" s="284"/>
    </row>
    <row r="937" spans="1:2" ht="18" customHeight="1">
      <c r="A937" s="286" t="s">
        <v>1037</v>
      </c>
      <c r="B937" s="284"/>
    </row>
    <row r="938" spans="1:2" ht="18" customHeight="1">
      <c r="A938" s="286" t="s">
        <v>1038</v>
      </c>
      <c r="B938" s="284"/>
    </row>
    <row r="939" spans="1:2" ht="18" customHeight="1">
      <c r="A939" s="286" t="s">
        <v>1039</v>
      </c>
      <c r="B939" s="284"/>
    </row>
    <row r="940" spans="1:2" ht="18" customHeight="1">
      <c r="A940" s="286" t="s">
        <v>1040</v>
      </c>
      <c r="B940" s="284">
        <v>6</v>
      </c>
    </row>
    <row r="941" spans="1:2" ht="18" customHeight="1">
      <c r="A941" s="282" t="s">
        <v>1041</v>
      </c>
      <c r="B941" s="284">
        <f>SUM(B942:B947)</f>
        <v>570</v>
      </c>
    </row>
    <row r="942" spans="1:2" ht="18" customHeight="1">
      <c r="A942" s="286" t="s">
        <v>1042</v>
      </c>
      <c r="B942" s="284"/>
    </row>
    <row r="943" spans="1:2" ht="18" customHeight="1">
      <c r="A943" s="286" t="s">
        <v>1043</v>
      </c>
      <c r="B943" s="284"/>
    </row>
    <row r="944" spans="1:2" ht="18" customHeight="1">
      <c r="A944" s="286" t="s">
        <v>1044</v>
      </c>
      <c r="B944" s="284">
        <v>570</v>
      </c>
    </row>
    <row r="945" spans="1:2" ht="18" customHeight="1">
      <c r="A945" s="286" t="s">
        <v>1045</v>
      </c>
      <c r="B945" s="284"/>
    </row>
    <row r="946" spans="1:2" ht="18" customHeight="1">
      <c r="A946" s="286" t="s">
        <v>1046</v>
      </c>
      <c r="B946" s="284"/>
    </row>
    <row r="947" spans="1:2" ht="18" customHeight="1">
      <c r="A947" s="286" t="s">
        <v>1047</v>
      </c>
      <c r="B947" s="284"/>
    </row>
    <row r="948" spans="1:2" ht="18" customHeight="1">
      <c r="A948" s="282" t="s">
        <v>1048</v>
      </c>
      <c r="B948" s="284">
        <f>SUM(B949:B954)</f>
        <v>0</v>
      </c>
    </row>
    <row r="949" spans="1:2" ht="18" customHeight="1">
      <c r="A949" s="286" t="s">
        <v>1049</v>
      </c>
      <c r="B949" s="284"/>
    </row>
    <row r="950" spans="1:2" ht="18" customHeight="1">
      <c r="A950" s="286" t="s">
        <v>1050</v>
      </c>
      <c r="B950" s="284"/>
    </row>
    <row r="951" spans="1:2" ht="18" customHeight="1">
      <c r="A951" s="286" t="s">
        <v>1051</v>
      </c>
      <c r="B951" s="284"/>
    </row>
    <row r="952" spans="1:2" ht="18" customHeight="1">
      <c r="A952" s="286" t="s">
        <v>1052</v>
      </c>
      <c r="B952" s="284"/>
    </row>
    <row r="953" spans="1:2" ht="18" customHeight="1">
      <c r="A953" s="286" t="s">
        <v>1053</v>
      </c>
      <c r="B953" s="284"/>
    </row>
    <row r="954" spans="1:2" ht="18" customHeight="1">
      <c r="A954" s="286" t="s">
        <v>1054</v>
      </c>
      <c r="B954" s="284"/>
    </row>
    <row r="955" spans="1:2" ht="18" customHeight="1">
      <c r="A955" s="282" t="s">
        <v>1055</v>
      </c>
      <c r="B955" s="284">
        <f>SUM(B956:B957)</f>
        <v>0</v>
      </c>
    </row>
    <row r="956" spans="1:2" ht="18" customHeight="1">
      <c r="A956" s="286" t="s">
        <v>1056</v>
      </c>
      <c r="B956" s="284"/>
    </row>
    <row r="957" spans="1:2" ht="18" customHeight="1">
      <c r="A957" s="286" t="s">
        <v>1057</v>
      </c>
      <c r="B957" s="284"/>
    </row>
    <row r="958" spans="1:2" ht="18" customHeight="1">
      <c r="A958" s="282" t="s">
        <v>1058</v>
      </c>
      <c r="B958" s="284">
        <f>SUM(B959:B960)</f>
        <v>0</v>
      </c>
    </row>
    <row r="959" spans="1:2" ht="18" customHeight="1">
      <c r="A959" s="286" t="s">
        <v>1059</v>
      </c>
      <c r="B959" s="284"/>
    </row>
    <row r="960" spans="1:2" ht="18" customHeight="1">
      <c r="A960" s="286" t="s">
        <v>1060</v>
      </c>
      <c r="B960" s="284"/>
    </row>
    <row r="961" spans="1:2" ht="18" customHeight="1">
      <c r="A961" s="282" t="s">
        <v>1061</v>
      </c>
      <c r="B961" s="284">
        <f>B962+B985+B995+B1005+B1010+B1017+B1022</f>
        <v>0</v>
      </c>
    </row>
    <row r="962" spans="1:2" ht="18" customHeight="1">
      <c r="A962" s="282" t="s">
        <v>1062</v>
      </c>
      <c r="B962" s="284">
        <f>SUM(B963:B984)</f>
        <v>0</v>
      </c>
    </row>
    <row r="963" spans="1:2" ht="18" customHeight="1">
      <c r="A963" s="286" t="s">
        <v>268</v>
      </c>
      <c r="B963" s="284"/>
    </row>
    <row r="964" spans="1:2" ht="18" customHeight="1">
      <c r="A964" s="286" t="s">
        <v>269</v>
      </c>
      <c r="B964" s="284"/>
    </row>
    <row r="965" spans="1:2" ht="18" customHeight="1">
      <c r="A965" s="286" t="s">
        <v>339</v>
      </c>
      <c r="B965" s="284"/>
    </row>
    <row r="966" spans="1:2" ht="18" customHeight="1">
      <c r="A966" s="286" t="s">
        <v>1063</v>
      </c>
      <c r="B966" s="284"/>
    </row>
    <row r="967" spans="1:2" ht="18" customHeight="1">
      <c r="A967" s="286" t="s">
        <v>1064</v>
      </c>
      <c r="B967" s="284"/>
    </row>
    <row r="968" spans="1:2" ht="18" customHeight="1">
      <c r="A968" s="286" t="s">
        <v>1065</v>
      </c>
      <c r="B968" s="284"/>
    </row>
    <row r="969" spans="1:2" ht="18" customHeight="1">
      <c r="A969" s="286" t="s">
        <v>1066</v>
      </c>
      <c r="B969" s="284"/>
    </row>
    <row r="970" spans="1:2" ht="18" customHeight="1">
      <c r="A970" s="286" t="s">
        <v>1067</v>
      </c>
      <c r="B970" s="284"/>
    </row>
    <row r="971" spans="1:2" ht="18" customHeight="1">
      <c r="A971" s="286" t="s">
        <v>1068</v>
      </c>
      <c r="B971" s="284"/>
    </row>
    <row r="972" spans="1:2" ht="18" customHeight="1">
      <c r="A972" s="286" t="s">
        <v>1069</v>
      </c>
      <c r="B972" s="284"/>
    </row>
    <row r="973" spans="1:2" ht="18" customHeight="1">
      <c r="A973" s="286" t="s">
        <v>1070</v>
      </c>
      <c r="B973" s="284"/>
    </row>
    <row r="974" spans="1:2" ht="18" customHeight="1">
      <c r="A974" s="286" t="s">
        <v>1071</v>
      </c>
      <c r="B974" s="284"/>
    </row>
    <row r="975" spans="1:2" ht="18" customHeight="1">
      <c r="A975" s="286" t="s">
        <v>1072</v>
      </c>
      <c r="B975" s="284"/>
    </row>
    <row r="976" spans="1:2" ht="18" customHeight="1">
      <c r="A976" s="286" t="s">
        <v>1073</v>
      </c>
      <c r="B976" s="284"/>
    </row>
    <row r="977" spans="1:2" ht="18" customHeight="1">
      <c r="A977" s="286" t="s">
        <v>1074</v>
      </c>
      <c r="B977" s="284"/>
    </row>
    <row r="978" spans="1:2" ht="18" customHeight="1">
      <c r="A978" s="286" t="s">
        <v>1075</v>
      </c>
      <c r="B978" s="284"/>
    </row>
    <row r="979" spans="1:2" ht="18" customHeight="1">
      <c r="A979" s="286" t="s">
        <v>1076</v>
      </c>
      <c r="B979" s="284"/>
    </row>
    <row r="980" spans="1:2" ht="18" customHeight="1">
      <c r="A980" s="286" t="s">
        <v>1077</v>
      </c>
      <c r="B980" s="284"/>
    </row>
    <row r="981" spans="1:2" ht="18" customHeight="1">
      <c r="A981" s="286" t="s">
        <v>1078</v>
      </c>
      <c r="B981" s="284"/>
    </row>
    <row r="982" spans="1:2" ht="18" customHeight="1">
      <c r="A982" s="286" t="s">
        <v>1079</v>
      </c>
      <c r="B982" s="284"/>
    </row>
    <row r="983" spans="1:2" ht="18" customHeight="1">
      <c r="A983" s="286" t="s">
        <v>1080</v>
      </c>
      <c r="B983" s="284"/>
    </row>
    <row r="984" spans="1:2" ht="18" customHeight="1">
      <c r="A984" s="286" t="s">
        <v>1081</v>
      </c>
      <c r="B984" s="284"/>
    </row>
    <row r="985" spans="1:2" ht="18" customHeight="1">
      <c r="A985" s="282" t="s">
        <v>1082</v>
      </c>
      <c r="B985" s="284">
        <f>SUM(B986:B994)</f>
        <v>0</v>
      </c>
    </row>
    <row r="986" spans="1:2" ht="18" customHeight="1">
      <c r="A986" s="286" t="s">
        <v>268</v>
      </c>
      <c r="B986" s="284"/>
    </row>
    <row r="987" spans="1:2" ht="18" customHeight="1">
      <c r="A987" s="286" t="s">
        <v>269</v>
      </c>
      <c r="B987" s="284"/>
    </row>
    <row r="988" spans="1:2" ht="18" customHeight="1">
      <c r="A988" s="286" t="s">
        <v>339</v>
      </c>
      <c r="B988" s="284"/>
    </row>
    <row r="989" spans="1:2" ht="18" customHeight="1">
      <c r="A989" s="286" t="s">
        <v>1083</v>
      </c>
      <c r="B989" s="284"/>
    </row>
    <row r="990" spans="1:2" ht="18" customHeight="1">
      <c r="A990" s="286" t="s">
        <v>1084</v>
      </c>
      <c r="B990" s="284"/>
    </row>
    <row r="991" spans="1:2" ht="18" customHeight="1">
      <c r="A991" s="286" t="s">
        <v>1085</v>
      </c>
      <c r="B991" s="284"/>
    </row>
    <row r="992" spans="1:2" ht="18" customHeight="1">
      <c r="A992" s="286" t="s">
        <v>1086</v>
      </c>
      <c r="B992" s="284"/>
    </row>
    <row r="993" spans="1:2" ht="18" customHeight="1">
      <c r="A993" s="286" t="s">
        <v>1087</v>
      </c>
      <c r="B993" s="284"/>
    </row>
    <row r="994" spans="1:2" ht="18" customHeight="1">
      <c r="A994" s="286" t="s">
        <v>1088</v>
      </c>
      <c r="B994" s="284"/>
    </row>
    <row r="995" spans="1:2" ht="18" customHeight="1">
      <c r="A995" s="282" t="s">
        <v>1089</v>
      </c>
      <c r="B995" s="284">
        <f>SUM(B996:B1004)</f>
        <v>0</v>
      </c>
    </row>
    <row r="996" spans="1:2" ht="18" customHeight="1">
      <c r="A996" s="286" t="s">
        <v>268</v>
      </c>
      <c r="B996" s="284"/>
    </row>
    <row r="997" spans="1:2" ht="18" customHeight="1">
      <c r="A997" s="286" t="s">
        <v>269</v>
      </c>
      <c r="B997" s="284"/>
    </row>
    <row r="998" spans="1:2" ht="18" customHeight="1">
      <c r="A998" s="286" t="s">
        <v>339</v>
      </c>
      <c r="B998" s="284"/>
    </row>
    <row r="999" spans="1:2" ht="18" customHeight="1">
      <c r="A999" s="286" t="s">
        <v>1090</v>
      </c>
      <c r="B999" s="284"/>
    </row>
    <row r="1000" spans="1:2" ht="18" customHeight="1">
      <c r="A1000" s="286" t="s">
        <v>1091</v>
      </c>
      <c r="B1000" s="284"/>
    </row>
    <row r="1001" spans="1:2" ht="18" customHeight="1">
      <c r="A1001" s="286" t="s">
        <v>1092</v>
      </c>
      <c r="B1001" s="284"/>
    </row>
    <row r="1002" spans="1:2" ht="18" customHeight="1">
      <c r="A1002" s="286" t="s">
        <v>1093</v>
      </c>
      <c r="B1002" s="284"/>
    </row>
    <row r="1003" spans="1:2" ht="18" customHeight="1">
      <c r="A1003" s="286" t="s">
        <v>1094</v>
      </c>
      <c r="B1003" s="284"/>
    </row>
    <row r="1004" spans="1:2" ht="18" customHeight="1">
      <c r="A1004" s="286" t="s">
        <v>1095</v>
      </c>
      <c r="B1004" s="284"/>
    </row>
    <row r="1005" spans="1:2" ht="18" customHeight="1">
      <c r="A1005" s="282" t="s">
        <v>1096</v>
      </c>
      <c r="B1005" s="284">
        <f>SUM(B1006:B1009)</f>
        <v>0</v>
      </c>
    </row>
    <row r="1006" spans="1:2" ht="18" customHeight="1">
      <c r="A1006" s="286" t="s">
        <v>1097</v>
      </c>
      <c r="B1006" s="284"/>
    </row>
    <row r="1007" spans="1:2" ht="18" customHeight="1">
      <c r="A1007" s="286" t="s">
        <v>1098</v>
      </c>
      <c r="B1007" s="284"/>
    </row>
    <row r="1008" spans="1:2" ht="18" customHeight="1">
      <c r="A1008" s="286" t="s">
        <v>1099</v>
      </c>
      <c r="B1008" s="284"/>
    </row>
    <row r="1009" spans="1:2" ht="18" customHeight="1">
      <c r="A1009" s="286" t="s">
        <v>1100</v>
      </c>
      <c r="B1009" s="284"/>
    </row>
    <row r="1010" spans="1:2" ht="18" customHeight="1">
      <c r="A1010" s="282" t="s">
        <v>1101</v>
      </c>
      <c r="B1010" s="284">
        <f>SUM(B1011:B1016)</f>
        <v>0</v>
      </c>
    </row>
    <row r="1011" spans="1:2" ht="18" customHeight="1">
      <c r="A1011" s="286" t="s">
        <v>268</v>
      </c>
      <c r="B1011" s="284"/>
    </row>
    <row r="1012" spans="1:2" ht="18" customHeight="1">
      <c r="A1012" s="286" t="s">
        <v>269</v>
      </c>
      <c r="B1012" s="284"/>
    </row>
    <row r="1013" spans="1:2" ht="18" customHeight="1">
      <c r="A1013" s="286" t="s">
        <v>339</v>
      </c>
      <c r="B1013" s="284"/>
    </row>
    <row r="1014" spans="1:2" ht="18" customHeight="1">
      <c r="A1014" s="286" t="s">
        <v>1087</v>
      </c>
      <c r="B1014" s="284"/>
    </row>
    <row r="1015" spans="1:2" ht="18" customHeight="1">
      <c r="A1015" s="286" t="s">
        <v>1102</v>
      </c>
      <c r="B1015" s="284"/>
    </row>
    <row r="1016" spans="1:2" ht="18" customHeight="1">
      <c r="A1016" s="286" t="s">
        <v>1103</v>
      </c>
      <c r="B1016" s="284"/>
    </row>
    <row r="1017" spans="1:2" ht="18" customHeight="1">
      <c r="A1017" s="282" t="s">
        <v>1104</v>
      </c>
      <c r="B1017" s="284">
        <f>SUM(B1018:B1021)</f>
        <v>0</v>
      </c>
    </row>
    <row r="1018" spans="1:2" ht="18" customHeight="1">
      <c r="A1018" s="286" t="s">
        <v>1105</v>
      </c>
      <c r="B1018" s="284"/>
    </row>
    <row r="1019" spans="1:2" ht="18" customHeight="1">
      <c r="A1019" s="286" t="s">
        <v>1106</v>
      </c>
      <c r="B1019" s="284"/>
    </row>
    <row r="1020" spans="1:2" ht="18" customHeight="1">
      <c r="A1020" s="286" t="s">
        <v>1107</v>
      </c>
      <c r="B1020" s="284"/>
    </row>
    <row r="1021" spans="1:2" ht="18" customHeight="1">
      <c r="A1021" s="286" t="s">
        <v>1108</v>
      </c>
      <c r="B1021" s="284"/>
    </row>
    <row r="1022" spans="1:2" ht="18" customHeight="1">
      <c r="A1022" s="282" t="s">
        <v>1109</v>
      </c>
      <c r="B1022" s="284">
        <f>SUM(B1023:B1024)</f>
        <v>0</v>
      </c>
    </row>
    <row r="1023" spans="1:2" ht="18" customHeight="1">
      <c r="A1023" s="286" t="s">
        <v>1110</v>
      </c>
      <c r="B1023" s="284"/>
    </row>
    <row r="1024" spans="1:2" ht="18" customHeight="1">
      <c r="A1024" s="286" t="s">
        <v>1111</v>
      </c>
      <c r="B1024" s="284"/>
    </row>
    <row r="1025" spans="1:2" ht="18" customHeight="1">
      <c r="A1025" s="282" t="s">
        <v>1112</v>
      </c>
      <c r="B1025" s="284">
        <f>B1026+B1036+B1052+B1057+B1068+B1075+B1083</f>
        <v>0</v>
      </c>
    </row>
    <row r="1026" spans="1:2" ht="18" customHeight="1">
      <c r="A1026" s="282" t="s">
        <v>1113</v>
      </c>
      <c r="B1026" s="284">
        <f>SUM(B1027:B1035)</f>
        <v>0</v>
      </c>
    </row>
    <row r="1027" spans="1:2" ht="18" customHeight="1">
      <c r="A1027" s="286" t="s">
        <v>268</v>
      </c>
      <c r="B1027" s="284"/>
    </row>
    <row r="1028" spans="1:2" ht="18" customHeight="1">
      <c r="A1028" s="286" t="s">
        <v>269</v>
      </c>
      <c r="B1028" s="284"/>
    </row>
    <row r="1029" spans="1:2" ht="18" customHeight="1">
      <c r="A1029" s="286" t="s">
        <v>339</v>
      </c>
      <c r="B1029" s="284"/>
    </row>
    <row r="1030" spans="1:2" ht="18" customHeight="1">
      <c r="A1030" s="286" t="s">
        <v>1114</v>
      </c>
      <c r="B1030" s="284"/>
    </row>
    <row r="1031" spans="1:2" ht="18" customHeight="1">
      <c r="A1031" s="286" t="s">
        <v>1115</v>
      </c>
      <c r="B1031" s="284"/>
    </row>
    <row r="1032" spans="1:2" ht="18" customHeight="1">
      <c r="A1032" s="286" t="s">
        <v>1116</v>
      </c>
      <c r="B1032" s="284"/>
    </row>
    <row r="1033" spans="1:2" ht="18" customHeight="1">
      <c r="A1033" s="286" t="s">
        <v>1117</v>
      </c>
      <c r="B1033" s="284"/>
    </row>
    <row r="1034" spans="1:2" ht="18" customHeight="1">
      <c r="A1034" s="286" t="s">
        <v>1118</v>
      </c>
      <c r="B1034" s="284"/>
    </row>
    <row r="1035" spans="1:2" ht="18" customHeight="1">
      <c r="A1035" s="286" t="s">
        <v>1119</v>
      </c>
      <c r="B1035" s="284"/>
    </row>
    <row r="1036" spans="1:2" ht="18" customHeight="1">
      <c r="A1036" s="282" t="s">
        <v>1120</v>
      </c>
      <c r="B1036" s="284">
        <f>SUM(B1037:B1051)</f>
        <v>0</v>
      </c>
    </row>
    <row r="1037" spans="1:2" ht="18" customHeight="1">
      <c r="A1037" s="286" t="s">
        <v>268</v>
      </c>
      <c r="B1037" s="284"/>
    </row>
    <row r="1038" spans="1:2" ht="18" customHeight="1">
      <c r="A1038" s="286" t="s">
        <v>269</v>
      </c>
      <c r="B1038" s="284"/>
    </row>
    <row r="1039" spans="1:2" ht="18" customHeight="1">
      <c r="A1039" s="286" t="s">
        <v>339</v>
      </c>
      <c r="B1039" s="284"/>
    </row>
    <row r="1040" spans="1:2" ht="18" customHeight="1">
      <c r="A1040" s="286" t="s">
        <v>1121</v>
      </c>
      <c r="B1040" s="284"/>
    </row>
    <row r="1041" spans="1:2" ht="18" customHeight="1">
      <c r="A1041" s="286" t="s">
        <v>1122</v>
      </c>
      <c r="B1041" s="284"/>
    </row>
    <row r="1042" spans="1:2" ht="18" customHeight="1">
      <c r="A1042" s="286" t="s">
        <v>1123</v>
      </c>
      <c r="B1042" s="284"/>
    </row>
    <row r="1043" spans="1:2" ht="18" customHeight="1">
      <c r="A1043" s="286" t="s">
        <v>1124</v>
      </c>
      <c r="B1043" s="284"/>
    </row>
    <row r="1044" spans="1:2" ht="18" customHeight="1">
      <c r="A1044" s="286" t="s">
        <v>1125</v>
      </c>
      <c r="B1044" s="284"/>
    </row>
    <row r="1045" spans="1:2" ht="18" customHeight="1">
      <c r="A1045" s="286" t="s">
        <v>1126</v>
      </c>
      <c r="B1045" s="284"/>
    </row>
    <row r="1046" spans="1:2" ht="18" customHeight="1">
      <c r="A1046" s="286" t="s">
        <v>1127</v>
      </c>
      <c r="B1046" s="284"/>
    </row>
    <row r="1047" spans="1:2" ht="18" customHeight="1">
      <c r="A1047" s="286" t="s">
        <v>1128</v>
      </c>
      <c r="B1047" s="284"/>
    </row>
    <row r="1048" spans="1:2" ht="18" customHeight="1">
      <c r="A1048" s="286" t="s">
        <v>1129</v>
      </c>
      <c r="B1048" s="284"/>
    </row>
    <row r="1049" spans="1:2" ht="18" customHeight="1">
      <c r="A1049" s="286" t="s">
        <v>1130</v>
      </c>
      <c r="B1049" s="284"/>
    </row>
    <row r="1050" spans="1:2" ht="18" customHeight="1">
      <c r="A1050" s="286" t="s">
        <v>1131</v>
      </c>
      <c r="B1050" s="284"/>
    </row>
    <row r="1051" spans="1:2" ht="18" customHeight="1">
      <c r="A1051" s="286" t="s">
        <v>1132</v>
      </c>
      <c r="B1051" s="284"/>
    </row>
    <row r="1052" spans="1:2" ht="18" customHeight="1">
      <c r="A1052" s="282" t="s">
        <v>1133</v>
      </c>
      <c r="B1052" s="284">
        <f>SUM(B1053:B1056)</f>
        <v>0</v>
      </c>
    </row>
    <row r="1053" spans="1:2" ht="18" customHeight="1">
      <c r="A1053" s="286" t="s">
        <v>268</v>
      </c>
      <c r="B1053" s="284"/>
    </row>
    <row r="1054" spans="1:2" ht="18" customHeight="1">
      <c r="A1054" s="286" t="s">
        <v>269</v>
      </c>
      <c r="B1054" s="284"/>
    </row>
    <row r="1055" spans="1:2" ht="18" customHeight="1">
      <c r="A1055" s="286" t="s">
        <v>339</v>
      </c>
      <c r="B1055" s="284"/>
    </row>
    <row r="1056" spans="1:2" ht="18" customHeight="1">
      <c r="A1056" s="286" t="s">
        <v>1134</v>
      </c>
      <c r="B1056" s="284"/>
    </row>
    <row r="1057" spans="1:2" ht="18" customHeight="1">
      <c r="A1057" s="282" t="s">
        <v>1135</v>
      </c>
      <c r="B1057" s="284">
        <f>SUM(B1058:B1067)</f>
        <v>0</v>
      </c>
    </row>
    <row r="1058" spans="1:2" ht="18" customHeight="1">
      <c r="A1058" s="286" t="s">
        <v>268</v>
      </c>
      <c r="B1058" s="284"/>
    </row>
    <row r="1059" spans="1:2" ht="18" customHeight="1">
      <c r="A1059" s="286" t="s">
        <v>269</v>
      </c>
      <c r="B1059" s="284"/>
    </row>
    <row r="1060" spans="1:2" ht="18" customHeight="1">
      <c r="A1060" s="286" t="s">
        <v>339</v>
      </c>
      <c r="B1060" s="284"/>
    </row>
    <row r="1061" spans="1:2" ht="18" customHeight="1">
      <c r="A1061" s="286" t="s">
        <v>1136</v>
      </c>
      <c r="B1061" s="284"/>
    </row>
    <row r="1062" spans="1:2" ht="18" customHeight="1">
      <c r="A1062" s="286" t="s">
        <v>1137</v>
      </c>
      <c r="B1062" s="284"/>
    </row>
    <row r="1063" spans="1:2" ht="18" customHeight="1">
      <c r="A1063" s="286" t="s">
        <v>1138</v>
      </c>
      <c r="B1063" s="284"/>
    </row>
    <row r="1064" spans="1:2" ht="18" customHeight="1">
      <c r="A1064" s="286" t="s">
        <v>1139</v>
      </c>
      <c r="B1064" s="284"/>
    </row>
    <row r="1065" spans="1:2" ht="18" customHeight="1">
      <c r="A1065" s="286" t="s">
        <v>1140</v>
      </c>
      <c r="B1065" s="284"/>
    </row>
    <row r="1066" spans="1:2" ht="18" customHeight="1">
      <c r="A1066" s="286" t="s">
        <v>344</v>
      </c>
      <c r="B1066" s="284"/>
    </row>
    <row r="1067" spans="1:2" ht="18" customHeight="1">
      <c r="A1067" s="286" t="s">
        <v>1141</v>
      </c>
      <c r="B1067" s="284"/>
    </row>
    <row r="1068" spans="1:2" ht="18" customHeight="1">
      <c r="A1068" s="282" t="s">
        <v>1142</v>
      </c>
      <c r="B1068" s="285">
        <f>SUM(B1069:B1074)</f>
        <v>0</v>
      </c>
    </row>
    <row r="1069" spans="1:2" ht="18" customHeight="1">
      <c r="A1069" s="286" t="s">
        <v>268</v>
      </c>
      <c r="B1069" s="284"/>
    </row>
    <row r="1070" spans="1:2" ht="18" customHeight="1">
      <c r="A1070" s="286" t="s">
        <v>269</v>
      </c>
      <c r="B1070" s="284"/>
    </row>
    <row r="1071" spans="1:2" ht="18" customHeight="1">
      <c r="A1071" s="286" t="s">
        <v>339</v>
      </c>
      <c r="B1071" s="284"/>
    </row>
    <row r="1072" spans="1:2" ht="18" customHeight="1">
      <c r="A1072" s="286" t="s">
        <v>1143</v>
      </c>
      <c r="B1072" s="284"/>
    </row>
    <row r="1073" spans="1:2" ht="18" customHeight="1">
      <c r="A1073" s="286" t="s">
        <v>1144</v>
      </c>
      <c r="B1073" s="284"/>
    </row>
    <row r="1074" spans="1:2" ht="18" customHeight="1">
      <c r="A1074" s="286" t="s">
        <v>1145</v>
      </c>
      <c r="B1074" s="284"/>
    </row>
    <row r="1075" spans="1:2" ht="18" customHeight="1">
      <c r="A1075" s="282" t="s">
        <v>1146</v>
      </c>
      <c r="B1075" s="284">
        <f>SUM(B1076:B1082)</f>
        <v>0</v>
      </c>
    </row>
    <row r="1076" spans="1:2" ht="18" customHeight="1">
      <c r="A1076" s="286" t="s">
        <v>268</v>
      </c>
      <c r="B1076" s="284"/>
    </row>
    <row r="1077" spans="1:2" ht="18" customHeight="1">
      <c r="A1077" s="286" t="s">
        <v>269</v>
      </c>
      <c r="B1077" s="284"/>
    </row>
    <row r="1078" spans="1:2" ht="18" customHeight="1">
      <c r="A1078" s="286" t="s">
        <v>339</v>
      </c>
      <c r="B1078" s="284"/>
    </row>
    <row r="1079" spans="1:2" ht="18" customHeight="1">
      <c r="A1079" s="286" t="s">
        <v>1147</v>
      </c>
      <c r="B1079" s="284"/>
    </row>
    <row r="1080" spans="1:2" ht="18" customHeight="1">
      <c r="A1080" s="286" t="s">
        <v>1148</v>
      </c>
      <c r="B1080" s="284"/>
    </row>
    <row r="1081" spans="1:2" ht="18" customHeight="1">
      <c r="A1081" s="286" t="s">
        <v>1149</v>
      </c>
      <c r="B1081" s="284"/>
    </row>
    <row r="1082" spans="1:2" ht="18" customHeight="1">
      <c r="A1082" s="286" t="s">
        <v>1150</v>
      </c>
      <c r="B1082" s="284"/>
    </row>
    <row r="1083" spans="1:2" ht="18" customHeight="1">
      <c r="A1083" s="282" t="s">
        <v>1151</v>
      </c>
      <c r="B1083" s="284">
        <f>SUM(B1084:B1088)</f>
        <v>0</v>
      </c>
    </row>
    <row r="1084" spans="1:2" ht="18" customHeight="1">
      <c r="A1084" s="286" t="s">
        <v>1152</v>
      </c>
      <c r="B1084" s="284"/>
    </row>
    <row r="1085" spans="1:2" ht="18" customHeight="1">
      <c r="A1085" s="286" t="s">
        <v>1153</v>
      </c>
      <c r="B1085" s="284"/>
    </row>
    <row r="1086" spans="1:2" ht="18" customHeight="1">
      <c r="A1086" s="286" t="s">
        <v>1154</v>
      </c>
      <c r="B1086" s="284"/>
    </row>
    <row r="1087" spans="1:2" ht="18" customHeight="1">
      <c r="A1087" s="286" t="s">
        <v>1155</v>
      </c>
      <c r="B1087" s="284"/>
    </row>
    <row r="1088" spans="1:2" ht="18" customHeight="1">
      <c r="A1088" s="286" t="s">
        <v>1156</v>
      </c>
      <c r="B1088" s="284"/>
    </row>
    <row r="1089" spans="1:2" ht="18" customHeight="1">
      <c r="A1089" s="282" t="s">
        <v>1157</v>
      </c>
      <c r="B1089" s="284">
        <f>B1090+B1100+B1106</f>
        <v>0</v>
      </c>
    </row>
    <row r="1090" spans="1:2" ht="18" customHeight="1">
      <c r="A1090" s="282" t="s">
        <v>1158</v>
      </c>
      <c r="B1090" s="284">
        <f>SUM(B1091:B1099)</f>
        <v>0</v>
      </c>
    </row>
    <row r="1091" spans="1:2" ht="18" customHeight="1">
      <c r="A1091" s="286" t="s">
        <v>268</v>
      </c>
      <c r="B1091" s="284"/>
    </row>
    <row r="1092" spans="1:2" ht="18" customHeight="1">
      <c r="A1092" s="286" t="s">
        <v>269</v>
      </c>
      <c r="B1092" s="284"/>
    </row>
    <row r="1093" spans="1:2" ht="18" customHeight="1">
      <c r="A1093" s="286" t="s">
        <v>339</v>
      </c>
      <c r="B1093" s="284"/>
    </row>
    <row r="1094" spans="1:2" ht="18" customHeight="1">
      <c r="A1094" s="286" t="s">
        <v>1159</v>
      </c>
      <c r="B1094" s="284"/>
    </row>
    <row r="1095" spans="1:2" ht="18" customHeight="1">
      <c r="A1095" s="286" t="s">
        <v>1160</v>
      </c>
      <c r="B1095" s="284"/>
    </row>
    <row r="1096" spans="1:2" ht="18" customHeight="1">
      <c r="A1096" s="286" t="s">
        <v>1161</v>
      </c>
      <c r="B1096" s="284"/>
    </row>
    <row r="1097" spans="1:2" ht="18" customHeight="1">
      <c r="A1097" s="286" t="s">
        <v>1162</v>
      </c>
      <c r="B1097" s="284"/>
    </row>
    <row r="1098" spans="1:2" ht="18" customHeight="1">
      <c r="A1098" s="286" t="s">
        <v>344</v>
      </c>
      <c r="B1098" s="284"/>
    </row>
    <row r="1099" spans="1:2" ht="18" customHeight="1">
      <c r="A1099" s="286" t="s">
        <v>1163</v>
      </c>
      <c r="B1099" s="284"/>
    </row>
    <row r="1100" spans="1:2" ht="18" customHeight="1">
      <c r="A1100" s="282" t="s">
        <v>1164</v>
      </c>
      <c r="B1100" s="284">
        <f>SUM(B1101:B1105)</f>
        <v>0</v>
      </c>
    </row>
    <row r="1101" spans="1:2" ht="18" customHeight="1">
      <c r="A1101" s="286" t="s">
        <v>268</v>
      </c>
      <c r="B1101" s="284"/>
    </row>
    <row r="1102" spans="1:2" ht="18" customHeight="1">
      <c r="A1102" s="286" t="s">
        <v>269</v>
      </c>
      <c r="B1102" s="284"/>
    </row>
    <row r="1103" spans="1:2" ht="18" customHeight="1">
      <c r="A1103" s="286" t="s">
        <v>339</v>
      </c>
      <c r="B1103" s="284"/>
    </row>
    <row r="1104" spans="1:2" ht="18" customHeight="1">
      <c r="A1104" s="286" t="s">
        <v>1165</v>
      </c>
      <c r="B1104" s="284"/>
    </row>
    <row r="1105" spans="1:2" ht="18" customHeight="1">
      <c r="A1105" s="286" t="s">
        <v>1166</v>
      </c>
      <c r="B1105" s="284"/>
    </row>
    <row r="1106" spans="1:2" ht="18" customHeight="1">
      <c r="A1106" s="282" t="s">
        <v>1167</v>
      </c>
      <c r="B1106" s="284">
        <f>SUM(B1107:B1108)</f>
        <v>0</v>
      </c>
    </row>
    <row r="1107" spans="1:2" ht="18" customHeight="1">
      <c r="A1107" s="286" t="s">
        <v>1168</v>
      </c>
      <c r="B1107" s="284"/>
    </row>
    <row r="1108" spans="1:2" ht="18" customHeight="1">
      <c r="A1108" s="286" t="s">
        <v>1169</v>
      </c>
      <c r="B1108" s="284"/>
    </row>
    <row r="1109" spans="1:2" ht="18" customHeight="1">
      <c r="A1109" s="282" t="s">
        <v>1170</v>
      </c>
      <c r="B1109" s="284">
        <f>B1110+B1117+B1127+B1133+B1136</f>
        <v>0</v>
      </c>
    </row>
    <row r="1110" spans="1:2" ht="18" customHeight="1">
      <c r="A1110" s="282" t="s">
        <v>1171</v>
      </c>
      <c r="B1110" s="284">
        <f>SUM(B1111:B1116)</f>
        <v>0</v>
      </c>
    </row>
    <row r="1111" spans="1:2" ht="18" customHeight="1">
      <c r="A1111" s="286" t="s">
        <v>268</v>
      </c>
      <c r="B1111" s="284"/>
    </row>
    <row r="1112" spans="1:2" ht="18" customHeight="1">
      <c r="A1112" s="286" t="s">
        <v>269</v>
      </c>
      <c r="B1112" s="284"/>
    </row>
    <row r="1113" spans="1:2" ht="18" customHeight="1">
      <c r="A1113" s="286" t="s">
        <v>339</v>
      </c>
      <c r="B1113" s="284"/>
    </row>
    <row r="1114" spans="1:2" ht="18" customHeight="1">
      <c r="A1114" s="286" t="s">
        <v>1172</v>
      </c>
      <c r="B1114" s="284"/>
    </row>
    <row r="1115" spans="1:2" ht="18" customHeight="1">
      <c r="A1115" s="286" t="s">
        <v>344</v>
      </c>
      <c r="B1115" s="284"/>
    </row>
    <row r="1116" spans="1:2" ht="18" customHeight="1">
      <c r="A1116" s="286" t="s">
        <v>1173</v>
      </c>
      <c r="B1116" s="284"/>
    </row>
    <row r="1117" spans="1:2" ht="18" customHeight="1">
      <c r="A1117" s="282" t="s">
        <v>1174</v>
      </c>
      <c r="B1117" s="284">
        <f>SUM(B1118:B1126)</f>
        <v>0</v>
      </c>
    </row>
    <row r="1118" spans="1:2" ht="18" customHeight="1">
      <c r="A1118" s="286" t="s">
        <v>1175</v>
      </c>
      <c r="B1118" s="284"/>
    </row>
    <row r="1119" spans="1:2" ht="18" customHeight="1">
      <c r="A1119" s="286" t="s">
        <v>1176</v>
      </c>
      <c r="B1119" s="284"/>
    </row>
    <row r="1120" spans="1:2" ht="18" customHeight="1">
      <c r="A1120" s="286" t="s">
        <v>1177</v>
      </c>
      <c r="B1120" s="284"/>
    </row>
    <row r="1121" spans="1:2" ht="18" customHeight="1">
      <c r="A1121" s="286" t="s">
        <v>1178</v>
      </c>
      <c r="B1121" s="284"/>
    </row>
    <row r="1122" spans="1:2" ht="18" customHeight="1">
      <c r="A1122" s="286" t="s">
        <v>1179</v>
      </c>
      <c r="B1122" s="284"/>
    </row>
    <row r="1123" spans="1:2" ht="18" customHeight="1">
      <c r="A1123" s="286" t="s">
        <v>1180</v>
      </c>
      <c r="B1123" s="284"/>
    </row>
    <row r="1124" spans="1:2" ht="18" customHeight="1">
      <c r="A1124" s="286" t="s">
        <v>1181</v>
      </c>
      <c r="B1124" s="284"/>
    </row>
    <row r="1125" spans="1:2" ht="18" customHeight="1">
      <c r="A1125" s="286" t="s">
        <v>1182</v>
      </c>
      <c r="B1125" s="284"/>
    </row>
    <row r="1126" spans="1:2" ht="18" customHeight="1">
      <c r="A1126" s="286" t="s">
        <v>1183</v>
      </c>
      <c r="B1126" s="284"/>
    </row>
    <row r="1127" spans="1:2" ht="18" customHeight="1">
      <c r="A1127" s="282" t="s">
        <v>1184</v>
      </c>
      <c r="B1127" s="284">
        <f>SUM(B1128:B1132)</f>
        <v>0</v>
      </c>
    </row>
    <row r="1128" spans="1:2" ht="18" customHeight="1">
      <c r="A1128" s="286" t="s">
        <v>1185</v>
      </c>
      <c r="B1128" s="284"/>
    </row>
    <row r="1129" spans="1:2" ht="18" customHeight="1">
      <c r="A1129" s="286" t="s">
        <v>1186</v>
      </c>
      <c r="B1129" s="284"/>
    </row>
    <row r="1130" spans="1:2" ht="18" customHeight="1">
      <c r="A1130" s="286" t="s">
        <v>1187</v>
      </c>
      <c r="B1130" s="284"/>
    </row>
    <row r="1131" spans="1:2" ht="18" customHeight="1">
      <c r="A1131" s="286" t="s">
        <v>1188</v>
      </c>
      <c r="B1131" s="284"/>
    </row>
    <row r="1132" spans="1:2" ht="18" customHeight="1">
      <c r="A1132" s="286" t="s">
        <v>1189</v>
      </c>
      <c r="B1132" s="284"/>
    </row>
    <row r="1133" spans="1:2" ht="18" customHeight="1">
      <c r="A1133" s="282" t="s">
        <v>1190</v>
      </c>
      <c r="B1133" s="284">
        <f>SUM(B1134:B1135)</f>
        <v>0</v>
      </c>
    </row>
    <row r="1134" spans="1:2" ht="18" customHeight="1">
      <c r="A1134" s="286" t="s">
        <v>1191</v>
      </c>
      <c r="B1134" s="284"/>
    </row>
    <row r="1135" spans="1:2" ht="18" customHeight="1">
      <c r="A1135" s="286" t="s">
        <v>1192</v>
      </c>
      <c r="B1135" s="284"/>
    </row>
    <row r="1136" spans="1:2" ht="18" customHeight="1">
      <c r="A1136" s="282" t="s">
        <v>1193</v>
      </c>
      <c r="B1136" s="284">
        <f>B1137+B1138</f>
        <v>0</v>
      </c>
    </row>
    <row r="1137" spans="1:2" ht="18" customHeight="1">
      <c r="A1137" s="286" t="s">
        <v>1194</v>
      </c>
      <c r="B1137" s="284"/>
    </row>
    <row r="1138" spans="1:2" ht="18" customHeight="1">
      <c r="A1138" s="286" t="s">
        <v>1195</v>
      </c>
      <c r="B1138" s="284"/>
    </row>
    <row r="1139" spans="1:2" ht="18" customHeight="1">
      <c r="A1139" s="282" t="s">
        <v>1196</v>
      </c>
      <c r="B1139" s="284">
        <f>SUM(B1140:B1148)</f>
        <v>0</v>
      </c>
    </row>
    <row r="1140" spans="1:2" ht="18" customHeight="1">
      <c r="A1140" s="282" t="s">
        <v>1197</v>
      </c>
      <c r="B1140" s="284"/>
    </row>
    <row r="1141" spans="1:2" ht="18" customHeight="1">
      <c r="A1141" s="282" t="s">
        <v>1198</v>
      </c>
      <c r="B1141" s="284"/>
    </row>
    <row r="1142" spans="1:2" ht="18" customHeight="1">
      <c r="A1142" s="282" t="s">
        <v>1199</v>
      </c>
      <c r="B1142" s="284"/>
    </row>
    <row r="1143" spans="1:2" ht="18" customHeight="1">
      <c r="A1143" s="282" t="s">
        <v>1200</v>
      </c>
      <c r="B1143" s="284"/>
    </row>
    <row r="1144" spans="1:2" ht="18" customHeight="1">
      <c r="A1144" s="282" t="s">
        <v>1201</v>
      </c>
      <c r="B1144" s="284"/>
    </row>
    <row r="1145" spans="1:2" ht="18" customHeight="1">
      <c r="A1145" s="282" t="s">
        <v>1202</v>
      </c>
      <c r="B1145" s="284"/>
    </row>
    <row r="1146" spans="1:2" ht="18" customHeight="1">
      <c r="A1146" s="282" t="s">
        <v>1203</v>
      </c>
      <c r="B1146" s="284"/>
    </row>
    <row r="1147" spans="1:2" ht="18" customHeight="1">
      <c r="A1147" s="282" t="s">
        <v>1204</v>
      </c>
      <c r="B1147" s="284"/>
    </row>
    <row r="1148" spans="1:2" ht="18" customHeight="1">
      <c r="A1148" s="282" t="s">
        <v>1205</v>
      </c>
      <c r="B1148" s="284"/>
    </row>
    <row r="1149" spans="1:2" ht="18" customHeight="1">
      <c r="A1149" s="282" t="s">
        <v>1206</v>
      </c>
      <c r="B1149" s="284">
        <f>B1150+B1177+B1192</f>
        <v>0</v>
      </c>
    </row>
    <row r="1150" spans="1:2" ht="18" customHeight="1">
      <c r="A1150" s="282" t="s">
        <v>1207</v>
      </c>
      <c r="B1150" s="284">
        <f>SUM(B1151:B1176)</f>
        <v>0</v>
      </c>
    </row>
    <row r="1151" spans="1:2" ht="18" customHeight="1">
      <c r="A1151" s="286" t="s">
        <v>268</v>
      </c>
      <c r="B1151" s="284"/>
    </row>
    <row r="1152" spans="1:2" ht="18" customHeight="1">
      <c r="A1152" s="286" t="s">
        <v>269</v>
      </c>
      <c r="B1152" s="284"/>
    </row>
    <row r="1153" spans="1:2" ht="18" customHeight="1">
      <c r="A1153" s="286" t="s">
        <v>339</v>
      </c>
      <c r="B1153" s="284"/>
    </row>
    <row r="1154" spans="1:2" ht="18" customHeight="1">
      <c r="A1154" s="286" t="s">
        <v>1208</v>
      </c>
      <c r="B1154" s="284"/>
    </row>
    <row r="1155" spans="1:2" ht="18" customHeight="1">
      <c r="A1155" s="286" t="s">
        <v>1209</v>
      </c>
      <c r="B1155" s="284"/>
    </row>
    <row r="1156" spans="1:2" ht="18" customHeight="1">
      <c r="A1156" s="286" t="s">
        <v>1210</v>
      </c>
      <c r="B1156" s="284"/>
    </row>
    <row r="1157" spans="1:2" ht="18" customHeight="1">
      <c r="A1157" s="286" t="s">
        <v>1211</v>
      </c>
      <c r="B1157" s="284"/>
    </row>
    <row r="1158" spans="1:2" ht="18" customHeight="1">
      <c r="A1158" s="286" t="s">
        <v>1212</v>
      </c>
      <c r="B1158" s="284"/>
    </row>
    <row r="1159" spans="1:2" ht="18" customHeight="1">
      <c r="A1159" s="286" t="s">
        <v>1213</v>
      </c>
      <c r="B1159" s="284"/>
    </row>
    <row r="1160" spans="1:2" ht="18" customHeight="1">
      <c r="A1160" s="286" t="s">
        <v>1214</v>
      </c>
      <c r="B1160" s="284"/>
    </row>
    <row r="1161" spans="1:2" ht="18" customHeight="1">
      <c r="A1161" s="286" t="s">
        <v>1215</v>
      </c>
      <c r="B1161" s="284"/>
    </row>
    <row r="1162" spans="1:2" ht="18" customHeight="1">
      <c r="A1162" s="286" t="s">
        <v>1216</v>
      </c>
      <c r="B1162" s="284"/>
    </row>
    <row r="1163" spans="1:2" ht="18" customHeight="1">
      <c r="A1163" s="286" t="s">
        <v>1217</v>
      </c>
      <c r="B1163" s="284"/>
    </row>
    <row r="1164" spans="1:2" ht="18" customHeight="1">
      <c r="A1164" s="286" t="s">
        <v>1218</v>
      </c>
      <c r="B1164" s="284"/>
    </row>
    <row r="1165" spans="1:2" ht="18" customHeight="1">
      <c r="A1165" s="286" t="s">
        <v>1219</v>
      </c>
      <c r="B1165" s="284"/>
    </row>
    <row r="1166" spans="1:2" ht="18" customHeight="1">
      <c r="A1166" s="286" t="s">
        <v>1220</v>
      </c>
      <c r="B1166" s="284"/>
    </row>
    <row r="1167" spans="1:2" ht="18" customHeight="1">
      <c r="A1167" s="286" t="s">
        <v>1221</v>
      </c>
      <c r="B1167" s="284"/>
    </row>
    <row r="1168" spans="1:2" ht="18" customHeight="1">
      <c r="A1168" s="286" t="s">
        <v>1222</v>
      </c>
      <c r="B1168" s="284"/>
    </row>
    <row r="1169" spans="1:2" ht="18" customHeight="1">
      <c r="A1169" s="286" t="s">
        <v>1223</v>
      </c>
      <c r="B1169" s="284"/>
    </row>
    <row r="1170" spans="1:2" ht="18" customHeight="1">
      <c r="A1170" s="286" t="s">
        <v>1224</v>
      </c>
      <c r="B1170" s="284"/>
    </row>
    <row r="1171" spans="1:2" ht="18" customHeight="1">
      <c r="A1171" s="286" t="s">
        <v>1225</v>
      </c>
      <c r="B1171" s="284"/>
    </row>
    <row r="1172" spans="1:2" ht="18" customHeight="1">
      <c r="A1172" s="286" t="s">
        <v>1226</v>
      </c>
      <c r="B1172" s="284"/>
    </row>
    <row r="1173" spans="1:2" ht="18" customHeight="1">
      <c r="A1173" s="286" t="s">
        <v>1227</v>
      </c>
      <c r="B1173" s="284"/>
    </row>
    <row r="1174" spans="1:2" ht="18" customHeight="1">
      <c r="A1174" s="286" t="s">
        <v>1228</v>
      </c>
      <c r="B1174" s="284"/>
    </row>
    <row r="1175" spans="1:2" ht="18" customHeight="1">
      <c r="A1175" s="286" t="s">
        <v>344</v>
      </c>
      <c r="B1175" s="284"/>
    </row>
    <row r="1176" spans="1:2" ht="18" customHeight="1">
      <c r="A1176" s="286" t="s">
        <v>1229</v>
      </c>
      <c r="B1176" s="284"/>
    </row>
    <row r="1177" spans="1:2" ht="18" customHeight="1">
      <c r="A1177" s="282" t="s">
        <v>1230</v>
      </c>
      <c r="B1177" s="284">
        <f>SUM(B1178:B1191)</f>
        <v>0</v>
      </c>
    </row>
    <row r="1178" spans="1:2" ht="18" customHeight="1">
      <c r="A1178" s="286" t="s">
        <v>268</v>
      </c>
      <c r="B1178" s="284"/>
    </row>
    <row r="1179" spans="1:2" ht="18" customHeight="1">
      <c r="A1179" s="286" t="s">
        <v>269</v>
      </c>
      <c r="B1179" s="284"/>
    </row>
    <row r="1180" spans="1:2" ht="18" customHeight="1">
      <c r="A1180" s="286" t="s">
        <v>339</v>
      </c>
      <c r="B1180" s="284"/>
    </row>
    <row r="1181" spans="1:2" ht="18" customHeight="1">
      <c r="A1181" s="286" t="s">
        <v>1231</v>
      </c>
      <c r="B1181" s="284"/>
    </row>
    <row r="1182" spans="1:2" ht="18" customHeight="1">
      <c r="A1182" s="286" t="s">
        <v>1232</v>
      </c>
      <c r="B1182" s="284"/>
    </row>
    <row r="1183" spans="1:2" ht="18" customHeight="1">
      <c r="A1183" s="286" t="s">
        <v>1233</v>
      </c>
      <c r="B1183" s="284"/>
    </row>
    <row r="1184" spans="1:2" ht="18" customHeight="1">
      <c r="A1184" s="286" t="s">
        <v>1234</v>
      </c>
      <c r="B1184" s="284"/>
    </row>
    <row r="1185" spans="1:2" ht="18" customHeight="1">
      <c r="A1185" s="286" t="s">
        <v>1235</v>
      </c>
      <c r="B1185" s="284"/>
    </row>
    <row r="1186" spans="1:2" ht="18" customHeight="1">
      <c r="A1186" s="286" t="s">
        <v>1236</v>
      </c>
      <c r="B1186" s="284"/>
    </row>
    <row r="1187" spans="1:2" ht="18" customHeight="1">
      <c r="A1187" s="286" t="s">
        <v>1237</v>
      </c>
      <c r="B1187" s="284"/>
    </row>
    <row r="1188" spans="1:2" ht="18" customHeight="1">
      <c r="A1188" s="286" t="s">
        <v>1238</v>
      </c>
      <c r="B1188" s="284"/>
    </row>
    <row r="1189" spans="1:2" ht="18" customHeight="1">
      <c r="A1189" s="286" t="s">
        <v>1239</v>
      </c>
      <c r="B1189" s="284"/>
    </row>
    <row r="1190" spans="1:2" ht="18" customHeight="1">
      <c r="A1190" s="286" t="s">
        <v>1240</v>
      </c>
      <c r="B1190" s="284"/>
    </row>
    <row r="1191" spans="1:2" ht="18" customHeight="1">
      <c r="A1191" s="286" t="s">
        <v>1241</v>
      </c>
      <c r="B1191" s="284"/>
    </row>
    <row r="1192" spans="1:2" ht="18" customHeight="1">
      <c r="A1192" s="282" t="s">
        <v>1242</v>
      </c>
      <c r="B1192" s="284">
        <f>B1193</f>
        <v>0</v>
      </c>
    </row>
    <row r="1193" spans="1:2" ht="18" customHeight="1">
      <c r="A1193" s="286" t="s">
        <v>1243</v>
      </c>
      <c r="B1193" s="284"/>
    </row>
    <row r="1194" spans="1:2" ht="18" customHeight="1">
      <c r="A1194" s="282" t="s">
        <v>1244</v>
      </c>
      <c r="B1194" s="284">
        <f>SUM(B1195,B1206,B1210)</f>
        <v>267</v>
      </c>
    </row>
    <row r="1195" spans="1:2" ht="18" customHeight="1">
      <c r="A1195" s="282" t="s">
        <v>1245</v>
      </c>
      <c r="B1195" s="284">
        <f>SUM(B1196:B1205)</f>
        <v>0</v>
      </c>
    </row>
    <row r="1196" spans="1:2" ht="18" customHeight="1">
      <c r="A1196" s="286" t="s">
        <v>1246</v>
      </c>
      <c r="B1196" s="284"/>
    </row>
    <row r="1197" spans="1:2" ht="18" customHeight="1">
      <c r="A1197" s="286" t="s">
        <v>1247</v>
      </c>
      <c r="B1197" s="284"/>
    </row>
    <row r="1198" spans="1:2" ht="18" customHeight="1">
      <c r="A1198" s="286" t="s">
        <v>1248</v>
      </c>
      <c r="B1198" s="284"/>
    </row>
    <row r="1199" spans="1:2" ht="18" customHeight="1">
      <c r="A1199" s="286" t="s">
        <v>1249</v>
      </c>
      <c r="B1199" s="284"/>
    </row>
    <row r="1200" spans="1:2" ht="18" customHeight="1">
      <c r="A1200" s="286" t="s">
        <v>1250</v>
      </c>
      <c r="B1200" s="284"/>
    </row>
    <row r="1201" spans="1:2" ht="18" customHeight="1">
      <c r="A1201" s="286" t="s">
        <v>1251</v>
      </c>
      <c r="B1201" s="284"/>
    </row>
    <row r="1202" spans="1:2" ht="18" customHeight="1">
      <c r="A1202" s="286" t="s">
        <v>1252</v>
      </c>
      <c r="B1202" s="284"/>
    </row>
    <row r="1203" spans="1:2" ht="18" customHeight="1">
      <c r="A1203" s="286" t="s">
        <v>1253</v>
      </c>
      <c r="B1203" s="284"/>
    </row>
    <row r="1204" spans="1:2" ht="18" customHeight="1">
      <c r="A1204" s="286" t="s">
        <v>1254</v>
      </c>
      <c r="B1204" s="284"/>
    </row>
    <row r="1205" spans="1:2" ht="18" customHeight="1">
      <c r="A1205" s="286" t="s">
        <v>1255</v>
      </c>
      <c r="B1205" s="284"/>
    </row>
    <row r="1206" spans="1:2" ht="18" customHeight="1">
      <c r="A1206" s="282" t="s">
        <v>1256</v>
      </c>
      <c r="B1206" s="284">
        <f>SUM(B1207:B1209)</f>
        <v>267</v>
      </c>
    </row>
    <row r="1207" spans="1:2" ht="18" customHeight="1">
      <c r="A1207" s="286" t="s">
        <v>1257</v>
      </c>
      <c r="B1207" s="284">
        <v>267</v>
      </c>
    </row>
    <row r="1208" spans="1:2" ht="18" customHeight="1">
      <c r="A1208" s="286" t="s">
        <v>1258</v>
      </c>
      <c r="B1208" s="284"/>
    </row>
    <row r="1209" spans="1:2" ht="18" customHeight="1">
      <c r="A1209" s="286" t="s">
        <v>1259</v>
      </c>
      <c r="B1209" s="284"/>
    </row>
    <row r="1210" spans="1:2" ht="18" customHeight="1">
      <c r="A1210" s="282" t="s">
        <v>1260</v>
      </c>
      <c r="B1210" s="284">
        <f>SUM(B1211:B1213)</f>
        <v>0</v>
      </c>
    </row>
    <row r="1211" spans="1:2" ht="18" customHeight="1">
      <c r="A1211" s="286" t="s">
        <v>1261</v>
      </c>
      <c r="B1211" s="284"/>
    </row>
    <row r="1212" spans="1:2" ht="18" customHeight="1">
      <c r="A1212" s="286" t="s">
        <v>1262</v>
      </c>
      <c r="B1212" s="284"/>
    </row>
    <row r="1213" spans="1:2" ht="18" customHeight="1">
      <c r="A1213" s="286" t="s">
        <v>1263</v>
      </c>
      <c r="B1213" s="284"/>
    </row>
    <row r="1214" spans="1:2" ht="18" customHeight="1">
      <c r="A1214" s="282" t="s">
        <v>1264</v>
      </c>
      <c r="B1214" s="284">
        <f>B1215+B1233+B1239+B1245</f>
        <v>0</v>
      </c>
    </row>
    <row r="1215" spans="1:2" ht="18" customHeight="1">
      <c r="A1215" s="282" t="s">
        <v>1265</v>
      </c>
      <c r="B1215" s="284">
        <f>SUM(B1216:B1232)</f>
        <v>0</v>
      </c>
    </row>
    <row r="1216" spans="1:2" ht="18" customHeight="1">
      <c r="A1216" s="286" t="s">
        <v>268</v>
      </c>
      <c r="B1216" s="284"/>
    </row>
    <row r="1217" spans="1:2" ht="18" customHeight="1">
      <c r="A1217" s="286" t="s">
        <v>269</v>
      </c>
      <c r="B1217" s="284"/>
    </row>
    <row r="1218" spans="1:2" ht="18" customHeight="1">
      <c r="A1218" s="286" t="s">
        <v>339</v>
      </c>
      <c r="B1218" s="284"/>
    </row>
    <row r="1219" spans="1:2" ht="18" customHeight="1">
      <c r="A1219" s="286" t="s">
        <v>1266</v>
      </c>
      <c r="B1219" s="284"/>
    </row>
    <row r="1220" spans="1:2" ht="18" customHeight="1">
      <c r="A1220" s="286" t="s">
        <v>1267</v>
      </c>
      <c r="B1220" s="284"/>
    </row>
    <row r="1221" spans="1:2" ht="18" customHeight="1">
      <c r="A1221" s="286" t="s">
        <v>1268</v>
      </c>
      <c r="B1221" s="284"/>
    </row>
    <row r="1222" spans="1:2" ht="18" customHeight="1">
      <c r="A1222" s="286" t="s">
        <v>1269</v>
      </c>
      <c r="B1222" s="284"/>
    </row>
    <row r="1223" spans="1:2" ht="18" customHeight="1">
      <c r="A1223" s="286" t="s">
        <v>1270</v>
      </c>
      <c r="B1223" s="284"/>
    </row>
    <row r="1224" spans="1:2" ht="18" customHeight="1">
      <c r="A1224" s="286" t="s">
        <v>1271</v>
      </c>
      <c r="B1224" s="284"/>
    </row>
    <row r="1225" spans="1:2" ht="18" customHeight="1">
      <c r="A1225" s="286" t="s">
        <v>1272</v>
      </c>
      <c r="B1225" s="284"/>
    </row>
    <row r="1226" spans="1:2" ht="18" customHeight="1">
      <c r="A1226" s="286" t="s">
        <v>1273</v>
      </c>
      <c r="B1226" s="284"/>
    </row>
    <row r="1227" spans="1:2" ht="18" customHeight="1">
      <c r="A1227" s="286" t="s">
        <v>1274</v>
      </c>
      <c r="B1227" s="284"/>
    </row>
    <row r="1228" spans="1:2" ht="18" customHeight="1">
      <c r="A1228" s="286" t="s">
        <v>1275</v>
      </c>
      <c r="B1228" s="284"/>
    </row>
    <row r="1229" spans="1:2" ht="18" customHeight="1">
      <c r="A1229" s="286" t="s">
        <v>1276</v>
      </c>
      <c r="B1229" s="284"/>
    </row>
    <row r="1230" spans="1:2" ht="18" customHeight="1">
      <c r="A1230" s="286" t="s">
        <v>1277</v>
      </c>
      <c r="B1230" s="284"/>
    </row>
    <row r="1231" spans="1:2" ht="18" customHeight="1">
      <c r="A1231" s="286" t="s">
        <v>344</v>
      </c>
      <c r="B1231" s="284"/>
    </row>
    <row r="1232" spans="1:2" ht="18" customHeight="1">
      <c r="A1232" s="286" t="s">
        <v>1278</v>
      </c>
      <c r="B1232" s="284"/>
    </row>
    <row r="1233" spans="1:2" ht="18" customHeight="1">
      <c r="A1233" s="282" t="s">
        <v>1279</v>
      </c>
      <c r="B1233" s="284">
        <f>SUM(B1234:B1238)</f>
        <v>0</v>
      </c>
    </row>
    <row r="1234" spans="1:2" ht="18" customHeight="1">
      <c r="A1234" s="286" t="s">
        <v>1280</v>
      </c>
      <c r="B1234" s="284"/>
    </row>
    <row r="1235" spans="1:2" ht="18" customHeight="1">
      <c r="A1235" s="286" t="s">
        <v>1281</v>
      </c>
      <c r="B1235" s="284"/>
    </row>
    <row r="1236" spans="1:2" ht="18" customHeight="1">
      <c r="A1236" s="286" t="s">
        <v>1282</v>
      </c>
      <c r="B1236" s="284"/>
    </row>
    <row r="1237" spans="1:2" ht="18" customHeight="1">
      <c r="A1237" s="286" t="s">
        <v>1283</v>
      </c>
      <c r="B1237" s="284"/>
    </row>
    <row r="1238" spans="1:2" ht="18" customHeight="1">
      <c r="A1238" s="286" t="s">
        <v>1284</v>
      </c>
      <c r="B1238" s="284"/>
    </row>
    <row r="1239" spans="1:2" ht="18" customHeight="1">
      <c r="A1239" s="282" t="s">
        <v>1285</v>
      </c>
      <c r="B1239" s="284">
        <f>SUM(B1240:B1244)</f>
        <v>0</v>
      </c>
    </row>
    <row r="1240" spans="1:2" ht="18" customHeight="1">
      <c r="A1240" s="286" t="s">
        <v>1286</v>
      </c>
      <c r="B1240" s="284"/>
    </row>
    <row r="1241" spans="1:2" ht="18" customHeight="1">
      <c r="A1241" s="286" t="s">
        <v>1287</v>
      </c>
      <c r="B1241" s="284"/>
    </row>
    <row r="1242" spans="1:2" ht="18" customHeight="1">
      <c r="A1242" s="286" t="s">
        <v>1288</v>
      </c>
      <c r="B1242" s="284"/>
    </row>
    <row r="1243" spans="1:2" ht="18" customHeight="1">
      <c r="A1243" s="286" t="s">
        <v>1289</v>
      </c>
      <c r="B1243" s="284"/>
    </row>
    <row r="1244" spans="1:2" ht="18" customHeight="1">
      <c r="A1244" s="286" t="s">
        <v>1290</v>
      </c>
      <c r="B1244" s="284"/>
    </row>
    <row r="1245" spans="1:2" ht="18" customHeight="1">
      <c r="A1245" s="282" t="s">
        <v>1291</v>
      </c>
      <c r="B1245" s="284">
        <f>SUM(B1246:B1257)</f>
        <v>0</v>
      </c>
    </row>
    <row r="1246" spans="1:2" ht="18" customHeight="1">
      <c r="A1246" s="286" t="s">
        <v>1292</v>
      </c>
      <c r="B1246" s="284"/>
    </row>
    <row r="1247" spans="1:2" ht="18" customHeight="1">
      <c r="A1247" s="286" t="s">
        <v>1293</v>
      </c>
      <c r="B1247" s="284"/>
    </row>
    <row r="1248" spans="1:2" ht="18" customHeight="1">
      <c r="A1248" s="286" t="s">
        <v>1294</v>
      </c>
      <c r="B1248" s="284"/>
    </row>
    <row r="1249" spans="1:2" ht="18" customHeight="1">
      <c r="A1249" s="286" t="s">
        <v>1295</v>
      </c>
      <c r="B1249" s="284"/>
    </row>
    <row r="1250" spans="1:2" ht="18" customHeight="1">
      <c r="A1250" s="286" t="s">
        <v>1296</v>
      </c>
      <c r="B1250" s="284"/>
    </row>
    <row r="1251" spans="1:2" ht="18" customHeight="1">
      <c r="A1251" s="286" t="s">
        <v>1297</v>
      </c>
      <c r="B1251" s="284"/>
    </row>
    <row r="1252" spans="1:2" ht="18" customHeight="1">
      <c r="A1252" s="286" t="s">
        <v>1298</v>
      </c>
      <c r="B1252" s="284"/>
    </row>
    <row r="1253" spans="1:2" ht="18" customHeight="1">
      <c r="A1253" s="286" t="s">
        <v>1299</v>
      </c>
      <c r="B1253" s="284"/>
    </row>
    <row r="1254" spans="1:2" ht="18" customHeight="1">
      <c r="A1254" s="286" t="s">
        <v>1300</v>
      </c>
      <c r="B1254" s="284"/>
    </row>
    <row r="1255" spans="1:2" ht="18" customHeight="1">
      <c r="A1255" s="286" t="s">
        <v>1301</v>
      </c>
      <c r="B1255" s="284"/>
    </row>
    <row r="1256" spans="1:2" ht="18" customHeight="1">
      <c r="A1256" s="286" t="s">
        <v>1302</v>
      </c>
      <c r="B1256" s="284"/>
    </row>
    <row r="1257" spans="1:2" ht="18" customHeight="1">
      <c r="A1257" s="286" t="s">
        <v>1303</v>
      </c>
      <c r="B1257" s="284"/>
    </row>
    <row r="1258" spans="1:2" ht="18" customHeight="1">
      <c r="A1258" s="282" t="s">
        <v>1304</v>
      </c>
      <c r="B1258" s="284">
        <f>B1259+B1271+B1277+B1283+B1291+B1304+B1308+B1312</f>
        <v>0</v>
      </c>
    </row>
    <row r="1259" spans="1:2" ht="18" customHeight="1">
      <c r="A1259" s="282" t="s">
        <v>1305</v>
      </c>
      <c r="B1259" s="284">
        <f>SUM(B1260:B1270)</f>
        <v>0</v>
      </c>
    </row>
    <row r="1260" spans="1:2" ht="18" customHeight="1">
      <c r="A1260" s="286" t="s">
        <v>268</v>
      </c>
      <c r="B1260" s="284"/>
    </row>
    <row r="1261" spans="1:2" ht="18" customHeight="1">
      <c r="A1261" s="286" t="s">
        <v>269</v>
      </c>
      <c r="B1261" s="284"/>
    </row>
    <row r="1262" spans="1:2" ht="18" customHeight="1">
      <c r="A1262" s="286" t="s">
        <v>339</v>
      </c>
      <c r="B1262" s="284"/>
    </row>
    <row r="1263" spans="1:2" ht="18" customHeight="1">
      <c r="A1263" s="286" t="s">
        <v>1306</v>
      </c>
      <c r="B1263" s="284"/>
    </row>
    <row r="1264" spans="1:2" ht="18" customHeight="1">
      <c r="A1264" s="286" t="s">
        <v>1307</v>
      </c>
      <c r="B1264" s="284"/>
    </row>
    <row r="1265" spans="1:2" ht="18" customHeight="1">
      <c r="A1265" s="286" t="s">
        <v>1308</v>
      </c>
      <c r="B1265" s="284"/>
    </row>
    <row r="1266" spans="1:2" ht="18" customHeight="1">
      <c r="A1266" s="286" t="s">
        <v>1309</v>
      </c>
      <c r="B1266" s="284"/>
    </row>
    <row r="1267" spans="1:2" ht="18" customHeight="1">
      <c r="A1267" s="286" t="s">
        <v>1310</v>
      </c>
      <c r="B1267" s="284"/>
    </row>
    <row r="1268" spans="1:2" ht="18" customHeight="1">
      <c r="A1268" s="286" t="s">
        <v>1311</v>
      </c>
      <c r="B1268" s="284"/>
    </row>
    <row r="1269" spans="1:2" ht="18" customHeight="1">
      <c r="A1269" s="286" t="s">
        <v>344</v>
      </c>
      <c r="B1269" s="284"/>
    </row>
    <row r="1270" spans="1:2" ht="18" customHeight="1">
      <c r="A1270" s="286" t="s">
        <v>1312</v>
      </c>
      <c r="B1270" s="284"/>
    </row>
    <row r="1271" spans="1:2" ht="18" customHeight="1">
      <c r="A1271" s="282" t="s">
        <v>1313</v>
      </c>
      <c r="B1271" s="284">
        <f>SUM(B1272:B1276)</f>
        <v>0</v>
      </c>
    </row>
    <row r="1272" spans="1:2" ht="18" customHeight="1">
      <c r="A1272" s="286" t="s">
        <v>268</v>
      </c>
      <c r="B1272" s="284"/>
    </row>
    <row r="1273" spans="1:2" ht="18" customHeight="1">
      <c r="A1273" s="286" t="s">
        <v>269</v>
      </c>
      <c r="B1273" s="284"/>
    </row>
    <row r="1274" spans="1:2" ht="18" customHeight="1">
      <c r="A1274" s="286" t="s">
        <v>339</v>
      </c>
      <c r="B1274" s="284"/>
    </row>
    <row r="1275" spans="1:2" ht="18" customHeight="1">
      <c r="A1275" s="286" t="s">
        <v>1314</v>
      </c>
      <c r="B1275" s="284"/>
    </row>
    <row r="1276" spans="1:2" ht="18" customHeight="1">
      <c r="A1276" s="286" t="s">
        <v>1315</v>
      </c>
      <c r="B1276" s="284"/>
    </row>
    <row r="1277" spans="1:2" ht="18" customHeight="1">
      <c r="A1277" s="282" t="s">
        <v>1316</v>
      </c>
      <c r="B1277" s="284">
        <f>SUM(B1278:B1282)</f>
        <v>0</v>
      </c>
    </row>
    <row r="1278" spans="1:2" ht="18" customHeight="1">
      <c r="A1278" s="286" t="s">
        <v>268</v>
      </c>
      <c r="B1278" s="284"/>
    </row>
    <row r="1279" spans="1:2" ht="18" customHeight="1">
      <c r="A1279" s="286" t="s">
        <v>269</v>
      </c>
      <c r="B1279" s="284"/>
    </row>
    <row r="1280" spans="1:2" ht="18" customHeight="1">
      <c r="A1280" s="286" t="s">
        <v>339</v>
      </c>
      <c r="B1280" s="284"/>
    </row>
    <row r="1281" spans="1:2" ht="18" customHeight="1">
      <c r="A1281" s="286" t="s">
        <v>1317</v>
      </c>
      <c r="B1281" s="284"/>
    </row>
    <row r="1282" spans="1:2" ht="18" customHeight="1">
      <c r="A1282" s="286" t="s">
        <v>1318</v>
      </c>
      <c r="B1282" s="284"/>
    </row>
    <row r="1283" spans="1:2" ht="18" customHeight="1">
      <c r="A1283" s="282" t="s">
        <v>1319</v>
      </c>
      <c r="B1283" s="284">
        <f>SUM(B1284:B1290)</f>
        <v>0</v>
      </c>
    </row>
    <row r="1284" spans="1:2" ht="18" customHeight="1">
      <c r="A1284" s="286" t="s">
        <v>268</v>
      </c>
      <c r="B1284" s="284"/>
    </row>
    <row r="1285" spans="1:2" ht="18" customHeight="1">
      <c r="A1285" s="286" t="s">
        <v>269</v>
      </c>
      <c r="B1285" s="284"/>
    </row>
    <row r="1286" spans="1:2" ht="18" customHeight="1">
      <c r="A1286" s="286" t="s">
        <v>339</v>
      </c>
      <c r="B1286" s="284"/>
    </row>
    <row r="1287" spans="1:2" ht="18" customHeight="1">
      <c r="A1287" s="286" t="s">
        <v>1320</v>
      </c>
      <c r="B1287" s="284"/>
    </row>
    <row r="1288" spans="1:2" ht="18" customHeight="1">
      <c r="A1288" s="286" t="s">
        <v>1321</v>
      </c>
      <c r="B1288" s="284"/>
    </row>
    <row r="1289" spans="1:2" ht="18" customHeight="1">
      <c r="A1289" s="286" t="s">
        <v>344</v>
      </c>
      <c r="B1289" s="284"/>
    </row>
    <row r="1290" spans="1:2" ht="18" customHeight="1">
      <c r="A1290" s="286" t="s">
        <v>1322</v>
      </c>
      <c r="B1290" s="284"/>
    </row>
    <row r="1291" spans="1:2" ht="18" customHeight="1">
      <c r="A1291" s="282" t="s">
        <v>1323</v>
      </c>
      <c r="B1291" s="284">
        <f>SUM(B1292:B1303)</f>
        <v>0</v>
      </c>
    </row>
    <row r="1292" spans="1:2" ht="18" customHeight="1">
      <c r="A1292" s="286" t="s">
        <v>268</v>
      </c>
      <c r="B1292" s="284"/>
    </row>
    <row r="1293" spans="1:2" ht="18" customHeight="1">
      <c r="A1293" s="286" t="s">
        <v>269</v>
      </c>
      <c r="B1293" s="284"/>
    </row>
    <row r="1294" spans="1:2" ht="18" customHeight="1">
      <c r="A1294" s="286" t="s">
        <v>339</v>
      </c>
      <c r="B1294" s="284"/>
    </row>
    <row r="1295" spans="1:2" ht="18" customHeight="1">
      <c r="A1295" s="286" t="s">
        <v>1324</v>
      </c>
      <c r="B1295" s="284"/>
    </row>
    <row r="1296" spans="1:2" ht="18" customHeight="1">
      <c r="A1296" s="286" t="s">
        <v>1325</v>
      </c>
      <c r="B1296" s="284"/>
    </row>
    <row r="1297" spans="1:2" ht="18" customHeight="1">
      <c r="A1297" s="286" t="s">
        <v>1326</v>
      </c>
      <c r="B1297" s="284"/>
    </row>
    <row r="1298" spans="1:2" ht="18" customHeight="1">
      <c r="A1298" s="286" t="s">
        <v>1327</v>
      </c>
      <c r="B1298" s="284"/>
    </row>
    <row r="1299" spans="1:2" ht="18" customHeight="1">
      <c r="A1299" s="286" t="s">
        <v>1328</v>
      </c>
      <c r="B1299" s="284"/>
    </row>
    <row r="1300" spans="1:2" ht="18" customHeight="1">
      <c r="A1300" s="286" t="s">
        <v>1329</v>
      </c>
      <c r="B1300" s="284"/>
    </row>
    <row r="1301" spans="1:2" ht="18" customHeight="1">
      <c r="A1301" s="286" t="s">
        <v>1330</v>
      </c>
      <c r="B1301" s="284"/>
    </row>
    <row r="1302" spans="1:2" ht="18" customHeight="1">
      <c r="A1302" s="286" t="s">
        <v>1331</v>
      </c>
      <c r="B1302" s="284"/>
    </row>
    <row r="1303" spans="1:2" ht="18" customHeight="1">
      <c r="A1303" s="286" t="s">
        <v>1332</v>
      </c>
      <c r="B1303" s="284"/>
    </row>
    <row r="1304" spans="1:2" ht="18" customHeight="1">
      <c r="A1304" s="282" t="s">
        <v>1333</v>
      </c>
      <c r="B1304" s="284">
        <f>SUM(B1305:B1307)</f>
        <v>0</v>
      </c>
    </row>
    <row r="1305" spans="1:2" ht="18" customHeight="1">
      <c r="A1305" s="286" t="s">
        <v>1334</v>
      </c>
      <c r="B1305" s="284"/>
    </row>
    <row r="1306" spans="1:2" ht="18" customHeight="1">
      <c r="A1306" s="286" t="s">
        <v>1335</v>
      </c>
      <c r="B1306" s="284"/>
    </row>
    <row r="1307" spans="1:2" ht="18" customHeight="1">
      <c r="A1307" s="286" t="s">
        <v>1336</v>
      </c>
      <c r="B1307" s="284"/>
    </row>
    <row r="1308" spans="1:2" ht="18" customHeight="1">
      <c r="A1308" s="282" t="s">
        <v>1337</v>
      </c>
      <c r="B1308" s="284">
        <f>SUM(B1309:B1311)</f>
        <v>0</v>
      </c>
    </row>
    <row r="1309" spans="1:2" ht="18" customHeight="1">
      <c r="A1309" s="286" t="s">
        <v>1338</v>
      </c>
      <c r="B1309" s="284"/>
    </row>
    <row r="1310" spans="1:2" ht="18" customHeight="1">
      <c r="A1310" s="286" t="s">
        <v>1339</v>
      </c>
      <c r="B1310" s="284"/>
    </row>
    <row r="1311" spans="1:2" ht="18" customHeight="1">
      <c r="A1311" s="286" t="s">
        <v>1340</v>
      </c>
      <c r="B1311" s="284"/>
    </row>
    <row r="1312" spans="1:2" ht="18" customHeight="1">
      <c r="A1312" s="282" t="s">
        <v>1341</v>
      </c>
      <c r="B1312" s="284">
        <f>B1313</f>
        <v>0</v>
      </c>
    </row>
    <row r="1313" spans="1:2" ht="18" customHeight="1">
      <c r="A1313" s="286" t="s">
        <v>1342</v>
      </c>
      <c r="B1313" s="284"/>
    </row>
    <row r="1314" spans="1:2" ht="18" customHeight="1">
      <c r="A1314" s="282" t="s">
        <v>1343</v>
      </c>
      <c r="B1314" s="283">
        <f t="shared" ref="B1314:B1315" si="0">B1315</f>
        <v>0</v>
      </c>
    </row>
    <row r="1315" spans="1:2" ht="18" customHeight="1">
      <c r="A1315" s="282" t="s">
        <v>1205</v>
      </c>
      <c r="B1315" s="284">
        <f t="shared" si="0"/>
        <v>0</v>
      </c>
    </row>
    <row r="1316" spans="1:2" ht="18" customHeight="1">
      <c r="A1316" s="286" t="s">
        <v>488</v>
      </c>
      <c r="B1316" s="284"/>
    </row>
    <row r="1317" spans="1:2" ht="18" customHeight="1">
      <c r="A1317" s="282" t="s">
        <v>1344</v>
      </c>
      <c r="B1317" s="284">
        <f>SUM(B1318:B1320)</f>
        <v>0</v>
      </c>
    </row>
    <row r="1318" spans="1:2" ht="18" customHeight="1">
      <c r="A1318" s="282" t="s">
        <v>1345</v>
      </c>
      <c r="B1318" s="284"/>
    </row>
    <row r="1319" spans="1:2" ht="18" customHeight="1">
      <c r="A1319" s="282" t="s">
        <v>1346</v>
      </c>
      <c r="B1319" s="284"/>
    </row>
    <row r="1320" spans="1:2" ht="18" customHeight="1">
      <c r="A1320" s="282" t="s">
        <v>1347</v>
      </c>
      <c r="B1320" s="284">
        <f>SUM(B1321:B1324)</f>
        <v>0</v>
      </c>
    </row>
    <row r="1321" spans="1:2" ht="18" customHeight="1">
      <c r="A1321" s="286" t="s">
        <v>1348</v>
      </c>
      <c r="B1321" s="284"/>
    </row>
    <row r="1322" spans="1:2" ht="18" customHeight="1">
      <c r="A1322" s="286" t="s">
        <v>1349</v>
      </c>
      <c r="B1322" s="284"/>
    </row>
    <row r="1323" spans="1:2" ht="18" customHeight="1">
      <c r="A1323" s="286" t="s">
        <v>1350</v>
      </c>
      <c r="B1323" s="284"/>
    </row>
    <row r="1324" spans="1:2" ht="18" customHeight="1">
      <c r="A1324" s="286" t="s">
        <v>1351</v>
      </c>
      <c r="B1324" s="284"/>
    </row>
    <row r="1325" spans="1:2" ht="18" customHeight="1">
      <c r="A1325" s="282" t="s">
        <v>1352</v>
      </c>
      <c r="B1325" s="284">
        <f>SUM(B1326:B1328)</f>
        <v>0</v>
      </c>
    </row>
    <row r="1326" spans="1:2" ht="18" customHeight="1">
      <c r="A1326" s="282" t="s">
        <v>1353</v>
      </c>
      <c r="B1326" s="284"/>
    </row>
    <row r="1327" spans="1:2" ht="18" customHeight="1">
      <c r="A1327" s="282" t="s">
        <v>1354</v>
      </c>
      <c r="B1327" s="284"/>
    </row>
    <row r="1328" spans="1:2" ht="18" customHeight="1" thickBot="1">
      <c r="A1328" s="290" t="s">
        <v>1355</v>
      </c>
      <c r="B1328" s="291"/>
    </row>
    <row r="1329" spans="1:2" ht="21.95" customHeight="1">
      <c r="A1329" s="335" t="s">
        <v>316</v>
      </c>
      <c r="B1329" s="335"/>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N58"/>
  <sheetViews>
    <sheetView showZeros="0" topLeftCell="A4" zoomScaleSheetLayoutView="130" workbookViewId="0">
      <selection activeCell="N25" sqref="N25"/>
    </sheetView>
  </sheetViews>
  <sheetFormatPr defaultColWidth="9" defaultRowHeight="14.25"/>
  <cols>
    <col min="1" max="1" width="39.125" style="40" customWidth="1"/>
    <col min="2" max="2" width="11.125" style="41" customWidth="1"/>
    <col min="3" max="3" width="12.25" style="41" customWidth="1"/>
    <col min="4" max="4" width="11.125" style="41" customWidth="1"/>
    <col min="5" max="5" width="11.625" style="41" customWidth="1"/>
    <col min="6" max="6" width="12.625" style="41" customWidth="1"/>
    <col min="7" max="7" width="11.75" style="41" customWidth="1"/>
    <col min="8" max="8" width="35.125" style="42" bestFit="1" customWidth="1"/>
    <col min="9" max="9" width="11.125" style="41" customWidth="1"/>
    <col min="10" max="10" width="12.375" style="41" customWidth="1"/>
    <col min="11" max="11" width="11.125" style="41" customWidth="1"/>
    <col min="12" max="12" width="11.875" style="41" customWidth="1"/>
    <col min="13" max="13" width="12.625" style="41" customWidth="1"/>
    <col min="14" max="14" width="11.75" style="41" customWidth="1"/>
    <col min="15" max="16384" width="9" style="37"/>
  </cols>
  <sheetData>
    <row r="1" spans="1:14" ht="18" customHeight="1">
      <c r="A1" s="339" t="s">
        <v>239</v>
      </c>
      <c r="B1" s="339"/>
      <c r="C1" s="339"/>
      <c r="D1" s="339"/>
      <c r="E1" s="339"/>
      <c r="F1" s="339"/>
      <c r="G1" s="339"/>
      <c r="H1" s="339"/>
      <c r="I1" s="36"/>
      <c r="J1" s="36"/>
      <c r="K1" s="36"/>
      <c r="L1" s="36"/>
      <c r="M1" s="36"/>
      <c r="N1" s="36"/>
    </row>
    <row r="2" spans="1:14" ht="33" customHeight="1">
      <c r="A2" s="336" t="s">
        <v>300</v>
      </c>
      <c r="B2" s="336"/>
      <c r="C2" s="336"/>
      <c r="D2" s="336"/>
      <c r="E2" s="336"/>
      <c r="F2" s="336"/>
      <c r="G2" s="336"/>
      <c r="H2" s="336"/>
      <c r="I2" s="336"/>
      <c r="J2" s="336"/>
      <c r="K2" s="336"/>
      <c r="L2" s="336"/>
      <c r="M2" s="336"/>
      <c r="N2" s="336"/>
    </row>
    <row r="3" spans="1:14" ht="20.25" customHeight="1" thickBot="1">
      <c r="A3" s="337" t="s">
        <v>44</v>
      </c>
      <c r="B3" s="337"/>
      <c r="C3" s="337"/>
      <c r="D3" s="337"/>
      <c r="E3" s="337"/>
      <c r="F3" s="337"/>
      <c r="G3" s="337"/>
      <c r="H3" s="337"/>
      <c r="I3" s="38"/>
      <c r="J3" s="38"/>
      <c r="K3" s="38"/>
      <c r="L3" s="38"/>
      <c r="M3" s="38"/>
      <c r="N3" s="39" t="s">
        <v>34</v>
      </c>
    </row>
    <row r="4" spans="1:14" ht="56.25">
      <c r="A4" s="182" t="s">
        <v>40</v>
      </c>
      <c r="B4" s="178" t="s">
        <v>86</v>
      </c>
      <c r="C4" s="178" t="s">
        <v>171</v>
      </c>
      <c r="D4" s="178" t="s">
        <v>172</v>
      </c>
      <c r="E4" s="178" t="s">
        <v>43</v>
      </c>
      <c r="F4" s="178" t="s">
        <v>256</v>
      </c>
      <c r="G4" s="179" t="s">
        <v>255</v>
      </c>
      <c r="H4" s="183" t="s">
        <v>42</v>
      </c>
      <c r="I4" s="178" t="s">
        <v>229</v>
      </c>
      <c r="J4" s="178" t="s">
        <v>171</v>
      </c>
      <c r="K4" s="178" t="s">
        <v>172</v>
      </c>
      <c r="L4" s="178" t="s">
        <v>43</v>
      </c>
      <c r="M4" s="178" t="s">
        <v>256</v>
      </c>
      <c r="N4" s="181" t="s">
        <v>255</v>
      </c>
    </row>
    <row r="5" spans="1:14" ht="20.100000000000001" customHeight="1">
      <c r="A5" s="102" t="s">
        <v>41</v>
      </c>
      <c r="B5" s="222">
        <f>B6+B20</f>
        <v>0</v>
      </c>
      <c r="C5" s="222">
        <f>C6+C20</f>
        <v>0</v>
      </c>
      <c r="D5" s="222">
        <f>D6+D20</f>
        <v>120</v>
      </c>
      <c r="E5" s="222">
        <f>E6+E20</f>
        <v>120</v>
      </c>
      <c r="F5" s="299">
        <f>E5/D5</f>
        <v>1</v>
      </c>
      <c r="G5" s="307">
        <f>E5/143</f>
        <v>0.83916083916083917</v>
      </c>
      <c r="H5" s="103" t="s">
        <v>41</v>
      </c>
      <c r="I5" s="222">
        <f>I6+I20</f>
        <v>0</v>
      </c>
      <c r="J5" s="222">
        <f>J6+J20</f>
        <v>0</v>
      </c>
      <c r="K5" s="222">
        <f>K6+K20</f>
        <v>120</v>
      </c>
      <c r="L5" s="222">
        <f>L6+L20</f>
        <v>120</v>
      </c>
      <c r="M5" s="299">
        <f>L5/K5</f>
        <v>1</v>
      </c>
      <c r="N5" s="313">
        <f>L5/243</f>
        <v>0.49382716049382713</v>
      </c>
    </row>
    <row r="6" spans="1:14" ht="20.100000000000001" customHeight="1">
      <c r="A6" s="104" t="s">
        <v>3</v>
      </c>
      <c r="B6" s="222">
        <f>SUM(B7:B19)</f>
        <v>0</v>
      </c>
      <c r="C6" s="222">
        <f>SUM(C7:C19)</f>
        <v>0</v>
      </c>
      <c r="D6" s="222">
        <f>SUM(D7:D19)</f>
        <v>0</v>
      </c>
      <c r="E6" s="222">
        <f>SUM(E7:E19)</f>
        <v>0</v>
      </c>
      <c r="F6" s="299"/>
      <c r="G6" s="308">
        <f>IFERROR(E6/#REF!,0)</f>
        <v>0</v>
      </c>
      <c r="H6" s="105" t="s">
        <v>4</v>
      </c>
      <c r="I6" s="222">
        <f>SUM(I7:I19)</f>
        <v>0</v>
      </c>
      <c r="J6" s="222">
        <f>SUM(J7:J19)</f>
        <v>0</v>
      </c>
      <c r="K6" s="222">
        <f>SUM(K7:K19)</f>
        <v>0</v>
      </c>
      <c r="L6" s="222">
        <f>SUM(L7:L19)</f>
        <v>0</v>
      </c>
      <c r="M6" s="299"/>
      <c r="N6" s="249">
        <f>M6/2</f>
        <v>0</v>
      </c>
    </row>
    <row r="7" spans="1:14" ht="20.100000000000001" customHeight="1">
      <c r="A7" s="82" t="s">
        <v>87</v>
      </c>
      <c r="B7" s="221"/>
      <c r="C7" s="221"/>
      <c r="D7" s="84"/>
      <c r="E7" s="221"/>
      <c r="F7" s="300"/>
      <c r="G7" s="309">
        <f>IFERROR(E7/#REF!,0)</f>
        <v>0</v>
      </c>
      <c r="H7" s="91" t="s">
        <v>202</v>
      </c>
      <c r="I7" s="221"/>
      <c r="J7" s="221"/>
      <c r="K7" s="84"/>
      <c r="L7" s="221"/>
      <c r="M7" s="300"/>
      <c r="N7" s="248">
        <f>IFERROR(L7/#REF!,0)</f>
        <v>0</v>
      </c>
    </row>
    <row r="8" spans="1:14" ht="20.100000000000001" customHeight="1">
      <c r="A8" s="90" t="s">
        <v>88</v>
      </c>
      <c r="B8" s="221"/>
      <c r="C8" s="221"/>
      <c r="D8" s="84"/>
      <c r="E8" s="221"/>
      <c r="F8" s="300"/>
      <c r="G8" s="309">
        <f>IFERROR(E8/#REF!,0)</f>
        <v>0</v>
      </c>
      <c r="H8" s="91" t="s">
        <v>63</v>
      </c>
      <c r="I8" s="221"/>
      <c r="J8" s="221"/>
      <c r="K8" s="84"/>
      <c r="L8" s="221"/>
      <c r="M8" s="300"/>
      <c r="N8" s="248">
        <f>IFERROR(L8/#REF!,0)</f>
        <v>0</v>
      </c>
    </row>
    <row r="9" spans="1:14" ht="20.100000000000001" customHeight="1">
      <c r="A9" s="90" t="s">
        <v>89</v>
      </c>
      <c r="B9" s="221"/>
      <c r="C9" s="221"/>
      <c r="D9" s="84"/>
      <c r="E9" s="221"/>
      <c r="F9" s="300"/>
      <c r="G9" s="309">
        <f>IFERROR(E9/#REF!,0)</f>
        <v>0</v>
      </c>
      <c r="H9" s="91" t="s">
        <v>64</v>
      </c>
      <c r="I9" s="221"/>
      <c r="J9" s="221"/>
      <c r="K9" s="84"/>
      <c r="L9" s="221"/>
      <c r="M9" s="300"/>
      <c r="N9" s="248"/>
    </row>
    <row r="10" spans="1:14" ht="20.100000000000001" customHeight="1">
      <c r="A10" s="90" t="s">
        <v>116</v>
      </c>
      <c r="B10" s="221"/>
      <c r="C10" s="221"/>
      <c r="D10" s="84"/>
      <c r="E10" s="221"/>
      <c r="F10" s="300"/>
      <c r="G10" s="309">
        <f>IFERROR(E10/#REF!,0)</f>
        <v>0</v>
      </c>
      <c r="H10" s="91" t="s">
        <v>65</v>
      </c>
      <c r="I10" s="221"/>
      <c r="J10" s="221"/>
      <c r="K10" s="84"/>
      <c r="L10" s="221"/>
      <c r="M10" s="300"/>
      <c r="N10" s="248">
        <f>IFERROR(L10/#REF!,0)</f>
        <v>0</v>
      </c>
    </row>
    <row r="11" spans="1:14" ht="20.100000000000001" customHeight="1">
      <c r="A11" s="90" t="s">
        <v>117</v>
      </c>
      <c r="B11" s="221"/>
      <c r="C11" s="221"/>
      <c r="D11" s="84"/>
      <c r="E11" s="221"/>
      <c r="F11" s="300"/>
      <c r="G11" s="309">
        <f>IFERROR(E11/#REF!,0)</f>
        <v>0</v>
      </c>
      <c r="H11" s="91" t="s">
        <v>66</v>
      </c>
      <c r="I11" s="221"/>
      <c r="J11" s="221"/>
      <c r="K11" s="84"/>
      <c r="L11" s="221"/>
      <c r="M11" s="300"/>
      <c r="N11" s="248">
        <f>IFERROR(L11/#REF!,0)</f>
        <v>0</v>
      </c>
    </row>
    <row r="12" spans="1:14" ht="20.100000000000001" customHeight="1">
      <c r="A12" s="90" t="s">
        <v>118</v>
      </c>
      <c r="B12" s="221"/>
      <c r="C12" s="221"/>
      <c r="D12" s="84"/>
      <c r="E12" s="221"/>
      <c r="F12" s="300"/>
      <c r="G12" s="309">
        <f>IFERROR(E12/#REF!,0)</f>
        <v>0</v>
      </c>
      <c r="H12" s="91" t="s">
        <v>90</v>
      </c>
      <c r="I12" s="221"/>
      <c r="J12" s="221"/>
      <c r="K12" s="84"/>
      <c r="L12" s="221"/>
      <c r="M12" s="300"/>
      <c r="N12" s="248">
        <f>IFERROR(L12/#REF!,0)</f>
        <v>0</v>
      </c>
    </row>
    <row r="13" spans="1:14" ht="20.100000000000001" customHeight="1">
      <c r="A13" s="90" t="s">
        <v>119</v>
      </c>
      <c r="B13" s="221"/>
      <c r="C13" s="221"/>
      <c r="D13" s="84"/>
      <c r="E13" s="221"/>
      <c r="F13" s="300"/>
      <c r="G13" s="309">
        <f>IFERROR(E13/#REF!,0)</f>
        <v>0</v>
      </c>
      <c r="H13" s="91" t="s">
        <v>91</v>
      </c>
      <c r="I13" s="221"/>
      <c r="J13" s="221"/>
      <c r="K13" s="84"/>
      <c r="L13" s="221"/>
      <c r="M13" s="300"/>
      <c r="N13" s="248">
        <f>IFERROR(L13/#REF!,0)</f>
        <v>0</v>
      </c>
    </row>
    <row r="14" spans="1:14" ht="20.100000000000001" customHeight="1">
      <c r="A14" s="90" t="s">
        <v>120</v>
      </c>
      <c r="B14" s="221"/>
      <c r="C14" s="221"/>
      <c r="D14" s="84"/>
      <c r="E14" s="221"/>
      <c r="F14" s="300"/>
      <c r="G14" s="309">
        <f>IFERROR(E14/#REF!,0)</f>
        <v>0</v>
      </c>
      <c r="H14" s="91" t="s">
        <v>92</v>
      </c>
      <c r="I14" s="221"/>
      <c r="J14" s="221"/>
      <c r="K14" s="84"/>
      <c r="L14" s="221"/>
      <c r="M14" s="300"/>
      <c r="N14" s="248">
        <f>IFERROR(L14/#REF!,0)</f>
        <v>0</v>
      </c>
    </row>
    <row r="15" spans="1:14" ht="20.100000000000001" customHeight="1">
      <c r="A15" s="90" t="s">
        <v>121</v>
      </c>
      <c r="B15" s="221"/>
      <c r="C15" s="221"/>
      <c r="D15" s="84"/>
      <c r="E15" s="221"/>
      <c r="F15" s="300"/>
      <c r="G15" s="309">
        <f>IFERROR(E15/#REF!,0)</f>
        <v>0</v>
      </c>
      <c r="H15" s="91" t="s">
        <v>276</v>
      </c>
      <c r="I15" s="221"/>
      <c r="J15" s="221"/>
      <c r="K15" s="84"/>
      <c r="L15" s="221"/>
      <c r="M15" s="300"/>
      <c r="N15" s="248">
        <f>IFERROR(L15/#REF!,0)</f>
        <v>0</v>
      </c>
    </row>
    <row r="16" spans="1:14" ht="20.100000000000001" customHeight="1">
      <c r="A16" s="90" t="s">
        <v>122</v>
      </c>
      <c r="B16" s="221"/>
      <c r="C16" s="221"/>
      <c r="D16" s="84"/>
      <c r="E16" s="221"/>
      <c r="F16" s="300"/>
      <c r="G16" s="309">
        <f>IFERROR(E16/#REF!,0)</f>
        <v>0</v>
      </c>
      <c r="H16" s="91"/>
      <c r="I16" s="221"/>
      <c r="J16" s="221"/>
      <c r="K16" s="84"/>
      <c r="L16" s="221"/>
      <c r="M16" s="300"/>
      <c r="N16" s="314"/>
    </row>
    <row r="17" spans="1:14" ht="20.100000000000001" customHeight="1">
      <c r="A17" s="106" t="s">
        <v>123</v>
      </c>
      <c r="B17" s="221"/>
      <c r="C17" s="221"/>
      <c r="D17" s="84"/>
      <c r="E17" s="221"/>
      <c r="F17" s="300"/>
      <c r="G17" s="309">
        <f>IFERROR(E17/#REF!,0)</f>
        <v>0</v>
      </c>
      <c r="H17" s="91"/>
      <c r="I17" s="221"/>
      <c r="J17" s="221"/>
      <c r="K17" s="84"/>
      <c r="L17" s="221"/>
      <c r="M17" s="300"/>
      <c r="N17" s="314"/>
    </row>
    <row r="18" spans="1:14" ht="20.100000000000001" customHeight="1">
      <c r="A18" s="106" t="s">
        <v>124</v>
      </c>
      <c r="B18" s="221"/>
      <c r="C18" s="221"/>
      <c r="D18" s="84"/>
      <c r="E18" s="221"/>
      <c r="F18" s="300"/>
      <c r="G18" s="309">
        <f>IFERROR(E18/#REF!,0)</f>
        <v>0</v>
      </c>
      <c r="H18" s="91"/>
      <c r="I18" s="221"/>
      <c r="J18" s="221"/>
      <c r="K18" s="84"/>
      <c r="L18" s="221"/>
      <c r="M18" s="300"/>
      <c r="N18" s="314"/>
    </row>
    <row r="19" spans="1:14" ht="20.100000000000001" customHeight="1">
      <c r="A19" s="106" t="s">
        <v>201</v>
      </c>
      <c r="B19" s="221"/>
      <c r="C19" s="221"/>
      <c r="D19" s="107"/>
      <c r="E19" s="221"/>
      <c r="F19" s="304"/>
      <c r="G19" s="309">
        <f>E19/2</f>
        <v>0</v>
      </c>
      <c r="H19" s="91"/>
      <c r="I19" s="221"/>
      <c r="J19" s="221"/>
      <c r="K19" s="107"/>
      <c r="L19" s="221"/>
      <c r="M19" s="304"/>
      <c r="N19" s="314"/>
    </row>
    <row r="20" spans="1:14" ht="20.100000000000001" customHeight="1">
      <c r="A20" s="104" t="s">
        <v>30</v>
      </c>
      <c r="B20" s="222">
        <f>B21+B22+B23+B26</f>
        <v>0</v>
      </c>
      <c r="C20" s="222">
        <f>C21+C22+C23+C26</f>
        <v>0</v>
      </c>
      <c r="D20" s="222">
        <f>D21+D22+D23+D26</f>
        <v>120</v>
      </c>
      <c r="E20" s="222">
        <f>E21+E22+E23+E26</f>
        <v>120</v>
      </c>
      <c r="F20" s="299">
        <f>E20/D20</f>
        <v>1</v>
      </c>
      <c r="G20" s="310">
        <f>E20/241</f>
        <v>0.49792531120331951</v>
      </c>
      <c r="H20" s="105" t="s">
        <v>31</v>
      </c>
      <c r="I20" s="222">
        <f>I21+I22+I23++I24+I26+I29</f>
        <v>0</v>
      </c>
      <c r="J20" s="222">
        <f>J21+J22+J23++J24+J26+J29</f>
        <v>0</v>
      </c>
      <c r="K20" s="222">
        <f>K21+K22+K23++K24+K26+K29</f>
        <v>120</v>
      </c>
      <c r="L20" s="222">
        <f>L21+L22+L23++L24+L26+L29</f>
        <v>120</v>
      </c>
      <c r="M20" s="299">
        <f>L20/K20</f>
        <v>1</v>
      </c>
      <c r="N20" s="89" t="s">
        <v>58</v>
      </c>
    </row>
    <row r="21" spans="1:14" ht="20.100000000000001" customHeight="1">
      <c r="A21" s="106" t="s">
        <v>294</v>
      </c>
      <c r="B21" s="221"/>
      <c r="C21" s="221"/>
      <c r="D21" s="108">
        <v>120</v>
      </c>
      <c r="E21" s="221">
        <v>120</v>
      </c>
      <c r="F21" s="305">
        <f>E21/D21</f>
        <v>1</v>
      </c>
      <c r="G21" s="306">
        <f>E21/241</f>
        <v>0.49792531120331951</v>
      </c>
      <c r="H21" s="96" t="s">
        <v>265</v>
      </c>
      <c r="I21" s="221"/>
      <c r="J21" s="221"/>
      <c r="K21" s="108"/>
      <c r="L21" s="221"/>
      <c r="M21" s="311"/>
      <c r="N21" s="111"/>
    </row>
    <row r="22" spans="1:14" ht="20.100000000000001" customHeight="1">
      <c r="A22" s="106" t="s">
        <v>1356</v>
      </c>
      <c r="B22" s="221"/>
      <c r="C22" s="221"/>
      <c r="D22" s="108"/>
      <c r="E22" s="221"/>
      <c r="F22" s="108"/>
      <c r="G22" s="109"/>
      <c r="H22" s="110" t="s">
        <v>1357</v>
      </c>
      <c r="I22" s="221"/>
      <c r="J22" s="221"/>
      <c r="K22" s="108"/>
      <c r="L22" s="221"/>
      <c r="M22" s="311"/>
      <c r="N22" s="111"/>
    </row>
    <row r="23" spans="1:14" ht="20.100000000000001" customHeight="1">
      <c r="A23" s="95" t="s">
        <v>139</v>
      </c>
      <c r="B23" s="221">
        <f>SUM(B24:B25)</f>
        <v>0</v>
      </c>
      <c r="C23" s="221">
        <f>SUM(C24:C25)</f>
        <v>0</v>
      </c>
      <c r="D23" s="108"/>
      <c r="E23" s="221">
        <f>SUM(E24:E25)</f>
        <v>0</v>
      </c>
      <c r="F23" s="108"/>
      <c r="G23" s="113"/>
      <c r="H23" s="112" t="s">
        <v>59</v>
      </c>
      <c r="I23" s="221"/>
      <c r="J23" s="221"/>
      <c r="K23" s="108"/>
      <c r="L23" s="221"/>
      <c r="M23" s="311"/>
      <c r="N23" s="114"/>
    </row>
    <row r="24" spans="1:14" ht="20.100000000000001" customHeight="1">
      <c r="A24" s="95" t="s">
        <v>56</v>
      </c>
      <c r="B24" s="221"/>
      <c r="C24" s="221"/>
      <c r="D24" s="108"/>
      <c r="E24" s="221"/>
      <c r="F24" s="108"/>
      <c r="G24" s="115"/>
      <c r="H24" s="96" t="s">
        <v>85</v>
      </c>
      <c r="I24" s="221"/>
      <c r="J24" s="221"/>
      <c r="K24" s="108"/>
      <c r="L24" s="221"/>
      <c r="M24" s="311"/>
      <c r="N24" s="116"/>
    </row>
    <row r="25" spans="1:14" ht="20.100000000000001" customHeight="1">
      <c r="A25" s="95" t="s">
        <v>174</v>
      </c>
      <c r="B25" s="221"/>
      <c r="C25" s="221"/>
      <c r="D25" s="108"/>
      <c r="E25" s="221"/>
      <c r="F25" s="108"/>
      <c r="G25" s="115"/>
      <c r="H25" s="96" t="s">
        <v>113</v>
      </c>
      <c r="I25" s="221"/>
      <c r="J25" s="221"/>
      <c r="K25" s="108"/>
      <c r="L25" s="221"/>
      <c r="M25" s="311"/>
      <c r="N25" s="116"/>
    </row>
    <row r="26" spans="1:14" ht="20.100000000000001" customHeight="1">
      <c r="A26" s="106" t="s">
        <v>60</v>
      </c>
      <c r="B26" s="221"/>
      <c r="C26" s="221"/>
      <c r="D26" s="108"/>
      <c r="E26" s="221"/>
      <c r="F26" s="108"/>
      <c r="G26" s="115"/>
      <c r="H26" s="96" t="s">
        <v>140</v>
      </c>
      <c r="I26" s="221"/>
      <c r="J26" s="221"/>
      <c r="K26" s="108"/>
      <c r="L26" s="221"/>
      <c r="M26" s="311"/>
      <c r="N26" s="116"/>
    </row>
    <row r="27" spans="1:14" ht="20.100000000000001" customHeight="1">
      <c r="A27" s="106"/>
      <c r="B27" s="108"/>
      <c r="C27" s="108"/>
      <c r="D27" s="108"/>
      <c r="E27" s="108"/>
      <c r="F27" s="108"/>
      <c r="G27" s="115"/>
      <c r="H27" s="117" t="s">
        <v>230</v>
      </c>
      <c r="I27" s="221"/>
      <c r="J27" s="221"/>
      <c r="K27" s="108"/>
      <c r="L27" s="221"/>
      <c r="M27" s="311"/>
      <c r="N27" s="116"/>
    </row>
    <row r="28" spans="1:14" ht="20.100000000000001" customHeight="1">
      <c r="A28" s="106"/>
      <c r="B28" s="108"/>
      <c r="C28" s="108"/>
      <c r="D28" s="108"/>
      <c r="E28" s="108"/>
      <c r="F28" s="108"/>
      <c r="G28" s="115"/>
      <c r="H28" s="117" t="s">
        <v>231</v>
      </c>
      <c r="I28" s="221"/>
      <c r="J28" s="221"/>
      <c r="K28" s="108"/>
      <c r="L28" s="221"/>
      <c r="M28" s="311"/>
      <c r="N28" s="116"/>
    </row>
    <row r="29" spans="1:14" ht="20.100000000000001" customHeight="1">
      <c r="A29" s="118"/>
      <c r="B29" s="119"/>
      <c r="C29" s="119"/>
      <c r="D29" s="119"/>
      <c r="E29" s="119"/>
      <c r="F29" s="119"/>
      <c r="G29" s="119"/>
      <c r="H29" s="120" t="s">
        <v>68</v>
      </c>
      <c r="I29" s="119"/>
      <c r="J29" s="119"/>
      <c r="K29" s="119">
        <v>120</v>
      </c>
      <c r="L29" s="119">
        <v>120</v>
      </c>
      <c r="M29" s="312">
        <f>L29/K29</f>
        <v>1</v>
      </c>
      <c r="N29" s="121"/>
    </row>
    <row r="30" spans="1:14" ht="37.5" customHeight="1">
      <c r="A30" s="338" t="s">
        <v>296</v>
      </c>
      <c r="B30" s="338"/>
      <c r="C30" s="338"/>
      <c r="D30" s="338"/>
      <c r="E30" s="338"/>
      <c r="F30" s="338"/>
      <c r="G30" s="338"/>
      <c r="H30" s="338"/>
      <c r="I30" s="338"/>
      <c r="J30" s="338"/>
      <c r="K30" s="338"/>
      <c r="L30" s="338"/>
      <c r="M30" s="338"/>
      <c r="N30" s="338"/>
    </row>
    <row r="31" spans="1:14" ht="20.100000000000001" customHeight="1">
      <c r="G31" s="37"/>
      <c r="N31" s="37"/>
    </row>
    <row r="32" spans="1:14" ht="20.100000000000001" customHeight="1">
      <c r="G32" s="37"/>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41"/>
      <c r="H52" s="42"/>
      <c r="I52" s="41"/>
      <c r="J52" s="41"/>
      <c r="K52" s="41"/>
      <c r="L52" s="41"/>
      <c r="M52" s="41"/>
      <c r="N52" s="41"/>
    </row>
    <row r="53" spans="2:14" s="40" customFormat="1" ht="20.100000000000001" customHeight="1">
      <c r="B53" s="41"/>
      <c r="C53" s="41"/>
      <c r="D53" s="41"/>
      <c r="E53" s="41"/>
      <c r="F53" s="41"/>
      <c r="G53" s="41"/>
      <c r="H53" s="42"/>
      <c r="I53" s="41"/>
      <c r="J53" s="41"/>
      <c r="K53" s="41"/>
      <c r="L53" s="41"/>
      <c r="M53" s="41"/>
      <c r="N53" s="41"/>
    </row>
    <row r="54" spans="2:14" s="40" customFormat="1" ht="20.100000000000001" customHeight="1">
      <c r="B54" s="41"/>
      <c r="C54" s="41"/>
      <c r="D54" s="41"/>
      <c r="E54" s="41"/>
      <c r="F54" s="41"/>
      <c r="G54" s="41"/>
      <c r="H54" s="42"/>
      <c r="I54" s="41"/>
      <c r="J54" s="41"/>
      <c r="K54" s="41"/>
      <c r="L54" s="41"/>
      <c r="M54" s="41"/>
      <c r="N54" s="41"/>
    </row>
    <row r="55" spans="2:14" s="40" customFormat="1" ht="20.100000000000001" customHeight="1">
      <c r="B55" s="41"/>
      <c r="C55" s="41"/>
      <c r="D55" s="41"/>
      <c r="E55" s="41"/>
      <c r="F55" s="41"/>
      <c r="G55" s="41"/>
      <c r="H55" s="42"/>
      <c r="I55" s="41"/>
      <c r="J55" s="41"/>
      <c r="K55" s="41"/>
      <c r="L55" s="41"/>
      <c r="M55" s="41"/>
      <c r="N55" s="41"/>
    </row>
    <row r="56" spans="2:14" s="40" customFormat="1" ht="20.100000000000001" customHeight="1">
      <c r="B56" s="41"/>
      <c r="C56" s="41"/>
      <c r="D56" s="41"/>
      <c r="E56" s="41"/>
      <c r="F56" s="41"/>
      <c r="G56" s="41"/>
      <c r="H56" s="42"/>
      <c r="I56" s="41"/>
      <c r="J56" s="41"/>
      <c r="K56" s="41"/>
      <c r="L56" s="41"/>
      <c r="M56" s="41"/>
      <c r="N56" s="41"/>
    </row>
    <row r="57" spans="2:14" s="40" customFormat="1" ht="20.100000000000001" customHeight="1">
      <c r="B57" s="41"/>
      <c r="C57" s="41"/>
      <c r="D57" s="41"/>
      <c r="E57" s="41"/>
      <c r="F57" s="41"/>
      <c r="G57" s="41"/>
      <c r="H57" s="42"/>
      <c r="I57" s="41"/>
      <c r="J57" s="41"/>
      <c r="K57" s="41"/>
      <c r="L57" s="41"/>
      <c r="M57" s="41"/>
      <c r="N57" s="41"/>
    </row>
    <row r="58" spans="2:14" s="40" customFormat="1" ht="20.100000000000001" customHeight="1">
      <c r="B58" s="41"/>
      <c r="C58" s="41"/>
      <c r="D58" s="41"/>
      <c r="E58" s="41"/>
      <c r="F58" s="41"/>
      <c r="G58" s="41"/>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274"/>
  <sheetViews>
    <sheetView zoomScaleSheetLayoutView="130" workbookViewId="0">
      <selection activeCell="D116" sqref="D116"/>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40" t="s">
        <v>240</v>
      </c>
      <c r="B1" s="340"/>
    </row>
    <row r="2" spans="1:3" ht="22.5">
      <c r="A2" s="341" t="s">
        <v>1650</v>
      </c>
      <c r="B2" s="341"/>
    </row>
    <row r="3" spans="1:3" ht="20.25" customHeight="1" thickBot="1">
      <c r="A3" s="75"/>
      <c r="B3" s="28" t="s">
        <v>156</v>
      </c>
    </row>
    <row r="4" spans="1:3" ht="22.5" customHeight="1">
      <c r="A4" s="269" t="s">
        <v>159</v>
      </c>
      <c r="B4" s="270" t="s">
        <v>157</v>
      </c>
    </row>
    <row r="5" spans="1:3" ht="22.5" customHeight="1">
      <c r="A5" s="282" t="s">
        <v>1358</v>
      </c>
      <c r="B5" s="294">
        <f>B6+B14+B30+B42+B53+B108+B132+B184+B189+B192+B218+B236+B254</f>
        <v>0</v>
      </c>
    </row>
    <row r="6" spans="1:3" ht="22.5" customHeight="1">
      <c r="A6" s="282" t="s">
        <v>612</v>
      </c>
      <c r="B6" s="284">
        <f>B7</f>
        <v>0</v>
      </c>
    </row>
    <row r="7" spans="1:3" ht="22.5" customHeight="1">
      <c r="A7" s="282" t="s">
        <v>1359</v>
      </c>
      <c r="B7" s="284">
        <f>SUM(B8:B13)</f>
        <v>0</v>
      </c>
    </row>
    <row r="8" spans="1:3" ht="22.5" customHeight="1">
      <c r="A8" s="286" t="s">
        <v>1360</v>
      </c>
      <c r="B8" s="284"/>
    </row>
    <row r="9" spans="1:3" ht="22.5" customHeight="1">
      <c r="A9" s="286" t="s">
        <v>1361</v>
      </c>
      <c r="B9" s="284"/>
      <c r="C9" s="31"/>
    </row>
    <row r="10" spans="1:3" ht="22.5" customHeight="1">
      <c r="A10" s="286" t="s">
        <v>1362</v>
      </c>
      <c r="B10" s="284"/>
      <c r="C10" s="31"/>
    </row>
    <row r="11" spans="1:3" ht="22.5" customHeight="1">
      <c r="A11" s="286" t="s">
        <v>1363</v>
      </c>
      <c r="B11" s="284"/>
    </row>
    <row r="12" spans="1:3" ht="22.5" customHeight="1">
      <c r="A12" s="286" t="s">
        <v>1364</v>
      </c>
      <c r="B12" s="284"/>
    </row>
    <row r="13" spans="1:3" ht="22.5" customHeight="1">
      <c r="A13" s="286" t="s">
        <v>1365</v>
      </c>
      <c r="B13" s="284"/>
    </row>
    <row r="14" spans="1:3" ht="22.5" customHeight="1">
      <c r="A14" s="282" t="s">
        <v>661</v>
      </c>
      <c r="B14" s="284">
        <f>B15+B21+B27</f>
        <v>0</v>
      </c>
    </row>
    <row r="15" spans="1:3" ht="22.5" customHeight="1">
      <c r="A15" s="282" t="s">
        <v>1366</v>
      </c>
      <c r="B15" s="284">
        <f>SUM(B16:B20)</f>
        <v>0</v>
      </c>
    </row>
    <row r="16" spans="1:3" ht="22.5" customHeight="1">
      <c r="A16" s="286" t="s">
        <v>1367</v>
      </c>
      <c r="B16" s="284"/>
    </row>
    <row r="17" spans="1:2" ht="22.5" customHeight="1">
      <c r="A17" s="286" t="s">
        <v>1368</v>
      </c>
      <c r="B17" s="284"/>
    </row>
    <row r="18" spans="1:2" ht="22.5" customHeight="1">
      <c r="A18" s="286" t="s">
        <v>1369</v>
      </c>
      <c r="B18" s="284"/>
    </row>
    <row r="19" spans="1:2" ht="22.5" customHeight="1">
      <c r="A19" s="286" t="s">
        <v>1370</v>
      </c>
      <c r="B19" s="284"/>
    </row>
    <row r="20" spans="1:2" ht="22.5" customHeight="1">
      <c r="A20" s="286" t="s">
        <v>1371</v>
      </c>
      <c r="B20" s="284"/>
    </row>
    <row r="21" spans="1:2" ht="22.5" customHeight="1">
      <c r="A21" s="282" t="s">
        <v>1372</v>
      </c>
      <c r="B21" s="284">
        <f>SUM(B22:B26)</f>
        <v>0</v>
      </c>
    </row>
    <row r="22" spans="1:2" ht="22.5" customHeight="1">
      <c r="A22" s="286" t="s">
        <v>1373</v>
      </c>
      <c r="B22" s="284"/>
    </row>
    <row r="23" spans="1:2" ht="22.5" customHeight="1">
      <c r="A23" s="286" t="s">
        <v>1374</v>
      </c>
      <c r="B23" s="284"/>
    </row>
    <row r="24" spans="1:2" ht="22.5" customHeight="1">
      <c r="A24" s="286" t="s">
        <v>1375</v>
      </c>
      <c r="B24" s="284"/>
    </row>
    <row r="25" spans="1:2" ht="22.5" customHeight="1">
      <c r="A25" s="286" t="s">
        <v>1376</v>
      </c>
      <c r="B25" s="284"/>
    </row>
    <row r="26" spans="1:2" ht="22.5" customHeight="1">
      <c r="A26" s="286" t="s">
        <v>1377</v>
      </c>
      <c r="B26" s="284"/>
    </row>
    <row r="27" spans="1:2" ht="22.5" customHeight="1">
      <c r="A27" s="282" t="s">
        <v>1378</v>
      </c>
      <c r="B27" s="284">
        <f>SUM(B28:B29)</f>
        <v>0</v>
      </c>
    </row>
    <row r="28" spans="1:2" ht="22.5" customHeight="1">
      <c r="A28" s="286" t="s">
        <v>1379</v>
      </c>
      <c r="B28" s="284"/>
    </row>
    <row r="29" spans="1:2" ht="22.5" customHeight="1">
      <c r="A29" s="286" t="s">
        <v>1380</v>
      </c>
      <c r="B29" s="284"/>
    </row>
    <row r="30" spans="1:2" ht="22.5" customHeight="1">
      <c r="A30" s="282" t="s">
        <v>272</v>
      </c>
      <c r="B30" s="284">
        <f>B31+B35+B39</f>
        <v>0</v>
      </c>
    </row>
    <row r="31" spans="1:2" ht="22.5" customHeight="1">
      <c r="A31" s="282" t="s">
        <v>277</v>
      </c>
      <c r="B31" s="284">
        <f>SUM(B32:B34)</f>
        <v>0</v>
      </c>
    </row>
    <row r="32" spans="1:2" ht="22.5" customHeight="1">
      <c r="A32" s="286" t="s">
        <v>278</v>
      </c>
      <c r="B32" s="284"/>
    </row>
    <row r="33" spans="1:2" ht="22.5" customHeight="1">
      <c r="A33" s="286" t="s">
        <v>279</v>
      </c>
      <c r="B33" s="284"/>
    </row>
    <row r="34" spans="1:2" ht="22.5" customHeight="1">
      <c r="A34" s="286" t="s">
        <v>1381</v>
      </c>
      <c r="B34" s="284"/>
    </row>
    <row r="35" spans="1:2" ht="22.5" customHeight="1">
      <c r="A35" s="282" t="s">
        <v>280</v>
      </c>
      <c r="B35" s="284">
        <f>SUM(B36:B38)</f>
        <v>0</v>
      </c>
    </row>
    <row r="36" spans="1:2" ht="22.5" customHeight="1">
      <c r="A36" s="286" t="s">
        <v>278</v>
      </c>
      <c r="B36" s="284"/>
    </row>
    <row r="37" spans="1:2" ht="22.5" customHeight="1">
      <c r="A37" s="286" t="s">
        <v>279</v>
      </c>
      <c r="B37" s="284"/>
    </row>
    <row r="38" spans="1:2" ht="22.5" customHeight="1">
      <c r="A38" s="286" t="s">
        <v>1382</v>
      </c>
      <c r="B38" s="284"/>
    </row>
    <row r="39" spans="1:2" ht="22.5" customHeight="1">
      <c r="A39" s="282" t="s">
        <v>1383</v>
      </c>
      <c r="B39" s="284">
        <f>SUM(B40:B41)</f>
        <v>0</v>
      </c>
    </row>
    <row r="40" spans="1:2" ht="22.5" customHeight="1">
      <c r="A40" s="286" t="s">
        <v>279</v>
      </c>
      <c r="B40" s="284"/>
    </row>
    <row r="41" spans="1:2" ht="22.5" customHeight="1">
      <c r="A41" s="286" t="s">
        <v>1384</v>
      </c>
      <c r="B41" s="284"/>
    </row>
    <row r="42" spans="1:2" ht="22.5" customHeight="1">
      <c r="A42" s="282" t="s">
        <v>874</v>
      </c>
      <c r="B42" s="284">
        <f>B43+B48</f>
        <v>0</v>
      </c>
    </row>
    <row r="43" spans="1:2" ht="22.5" customHeight="1">
      <c r="A43" s="282" t="s">
        <v>1385</v>
      </c>
      <c r="B43" s="284">
        <f>SUM(B44:B47)</f>
        <v>0</v>
      </c>
    </row>
    <row r="44" spans="1:2" ht="22.5" customHeight="1">
      <c r="A44" s="286" t="s">
        <v>1386</v>
      </c>
      <c r="B44" s="284"/>
    </row>
    <row r="45" spans="1:2" ht="22.5" customHeight="1">
      <c r="A45" s="286" t="s">
        <v>1387</v>
      </c>
      <c r="B45" s="284"/>
    </row>
    <row r="46" spans="1:2" ht="22.5" customHeight="1">
      <c r="A46" s="286" t="s">
        <v>1388</v>
      </c>
      <c r="B46" s="284"/>
    </row>
    <row r="47" spans="1:2" ht="22.5" customHeight="1">
      <c r="A47" s="286" t="s">
        <v>1389</v>
      </c>
      <c r="B47" s="284"/>
    </row>
    <row r="48" spans="1:2" ht="22.5" customHeight="1">
      <c r="A48" s="282" t="s">
        <v>1390</v>
      </c>
      <c r="B48" s="284">
        <f>SUM(B49:B52)</f>
        <v>0</v>
      </c>
    </row>
    <row r="49" spans="1:2" ht="22.5" customHeight="1">
      <c r="A49" s="286" t="s">
        <v>1391</v>
      </c>
      <c r="B49" s="284"/>
    </row>
    <row r="50" spans="1:2" ht="22.5" customHeight="1">
      <c r="A50" s="286" t="s">
        <v>1392</v>
      </c>
      <c r="B50" s="284"/>
    </row>
    <row r="51" spans="1:2" ht="22.5" customHeight="1">
      <c r="A51" s="286" t="s">
        <v>1393</v>
      </c>
      <c r="B51" s="284"/>
    </row>
    <row r="52" spans="1:2" ht="22.5" customHeight="1">
      <c r="A52" s="286" t="s">
        <v>1394</v>
      </c>
      <c r="B52" s="284"/>
    </row>
    <row r="53" spans="1:2" ht="22.5" customHeight="1">
      <c r="A53" s="282" t="s">
        <v>945</v>
      </c>
      <c r="B53" s="284">
        <f>B54+B67+B71+B72+B78+B82+B86+B90+B96+B99</f>
        <v>0</v>
      </c>
    </row>
    <row r="54" spans="1:2" ht="22.5" customHeight="1">
      <c r="A54" s="282" t="s">
        <v>1395</v>
      </c>
      <c r="B54" s="284">
        <f>SUM(B55:B66)</f>
        <v>0</v>
      </c>
    </row>
    <row r="55" spans="1:2" ht="22.5" customHeight="1">
      <c r="A55" s="286" t="s">
        <v>1396</v>
      </c>
      <c r="B55" s="284"/>
    </row>
    <row r="56" spans="1:2" ht="22.5" customHeight="1">
      <c r="A56" s="286" t="s">
        <v>1397</v>
      </c>
      <c r="B56" s="284"/>
    </row>
    <row r="57" spans="1:2" ht="22.5" customHeight="1">
      <c r="A57" s="286" t="s">
        <v>1398</v>
      </c>
      <c r="B57" s="284"/>
    </row>
    <row r="58" spans="1:2" ht="22.5" customHeight="1">
      <c r="A58" s="286" t="s">
        <v>1399</v>
      </c>
      <c r="B58" s="284"/>
    </row>
    <row r="59" spans="1:2" ht="22.5" customHeight="1">
      <c r="A59" s="286" t="s">
        <v>1400</v>
      </c>
      <c r="B59" s="284"/>
    </row>
    <row r="60" spans="1:2" ht="22.5" customHeight="1">
      <c r="A60" s="286" t="s">
        <v>1401</v>
      </c>
      <c r="B60" s="284"/>
    </row>
    <row r="61" spans="1:2" ht="22.5" customHeight="1">
      <c r="A61" s="286" t="s">
        <v>1402</v>
      </c>
      <c r="B61" s="284"/>
    </row>
    <row r="62" spans="1:2" ht="22.5" customHeight="1">
      <c r="A62" s="286" t="s">
        <v>1403</v>
      </c>
      <c r="B62" s="284"/>
    </row>
    <row r="63" spans="1:2" ht="22.5" customHeight="1">
      <c r="A63" s="286" t="s">
        <v>1404</v>
      </c>
      <c r="B63" s="284"/>
    </row>
    <row r="64" spans="1:2" ht="22.5" customHeight="1">
      <c r="A64" s="286" t="s">
        <v>1405</v>
      </c>
      <c r="B64" s="284"/>
    </row>
    <row r="65" spans="1:2" ht="22.5" customHeight="1">
      <c r="A65" s="286" t="s">
        <v>1252</v>
      </c>
      <c r="B65" s="284"/>
    </row>
    <row r="66" spans="1:2" ht="22.5" customHeight="1">
      <c r="A66" s="286" t="s">
        <v>1406</v>
      </c>
      <c r="B66" s="284"/>
    </row>
    <row r="67" spans="1:2" ht="22.5" customHeight="1">
      <c r="A67" s="282" t="s">
        <v>1407</v>
      </c>
      <c r="B67" s="284">
        <f>SUM(B68:B70)</f>
        <v>0</v>
      </c>
    </row>
    <row r="68" spans="1:2" ht="22.5" customHeight="1">
      <c r="A68" s="286" t="s">
        <v>1396</v>
      </c>
      <c r="B68" s="284"/>
    </row>
    <row r="69" spans="1:2" ht="22.5" customHeight="1">
      <c r="A69" s="286" t="s">
        <v>1397</v>
      </c>
      <c r="B69" s="284"/>
    </row>
    <row r="70" spans="1:2" ht="22.5" customHeight="1">
      <c r="A70" s="286" t="s">
        <v>1408</v>
      </c>
      <c r="B70" s="284"/>
    </row>
    <row r="71" spans="1:2" ht="22.5" customHeight="1">
      <c r="A71" s="282" t="s">
        <v>215</v>
      </c>
      <c r="B71" s="284"/>
    </row>
    <row r="72" spans="1:2" ht="22.5" customHeight="1">
      <c r="A72" s="282" t="s">
        <v>1409</v>
      </c>
      <c r="B72" s="284">
        <f>SUM(B73:B77)</f>
        <v>0</v>
      </c>
    </row>
    <row r="73" spans="1:2" ht="22.5" customHeight="1">
      <c r="A73" s="286" t="s">
        <v>1410</v>
      </c>
      <c r="B73" s="284"/>
    </row>
    <row r="74" spans="1:2" ht="22.5" customHeight="1">
      <c r="A74" s="286" t="s">
        <v>1411</v>
      </c>
      <c r="B74" s="284"/>
    </row>
    <row r="75" spans="1:2" ht="22.5" customHeight="1">
      <c r="A75" s="286" t="s">
        <v>1412</v>
      </c>
      <c r="B75" s="284"/>
    </row>
    <row r="76" spans="1:2" ht="22.5" customHeight="1">
      <c r="A76" s="286" t="s">
        <v>1413</v>
      </c>
      <c r="B76" s="284"/>
    </row>
    <row r="77" spans="1:2" ht="22.5" customHeight="1">
      <c r="A77" s="286" t="s">
        <v>1414</v>
      </c>
      <c r="B77" s="284"/>
    </row>
    <row r="78" spans="1:2" ht="22.5" customHeight="1">
      <c r="A78" s="282" t="s">
        <v>1415</v>
      </c>
      <c r="B78" s="284">
        <f>SUM(B79:B81)</f>
        <v>0</v>
      </c>
    </row>
    <row r="79" spans="1:2" ht="22.5" customHeight="1">
      <c r="A79" s="286" t="s">
        <v>1416</v>
      </c>
      <c r="B79" s="284"/>
    </row>
    <row r="80" spans="1:2" ht="22.5" customHeight="1">
      <c r="A80" s="286" t="s">
        <v>1417</v>
      </c>
      <c r="B80" s="284"/>
    </row>
    <row r="81" spans="1:2" ht="22.5" customHeight="1">
      <c r="A81" s="286" t="s">
        <v>1418</v>
      </c>
      <c r="B81" s="284"/>
    </row>
    <row r="82" spans="1:2" ht="22.5" customHeight="1">
      <c r="A82" s="282" t="s">
        <v>1419</v>
      </c>
      <c r="B82" s="284">
        <f>SUM(B83:B85)</f>
        <v>0</v>
      </c>
    </row>
    <row r="83" spans="1:2" ht="22.5" customHeight="1">
      <c r="A83" s="286" t="s">
        <v>1396</v>
      </c>
      <c r="B83" s="284"/>
    </row>
    <row r="84" spans="1:2" ht="22.5" customHeight="1">
      <c r="A84" s="286" t="s">
        <v>1397</v>
      </c>
      <c r="B84" s="284"/>
    </row>
    <row r="85" spans="1:2" ht="22.5" customHeight="1">
      <c r="A85" s="286" t="s">
        <v>1420</v>
      </c>
      <c r="B85" s="284"/>
    </row>
    <row r="86" spans="1:2" ht="22.5" customHeight="1">
      <c r="A86" s="282" t="s">
        <v>1421</v>
      </c>
      <c r="B86" s="284">
        <f>SUM(B87:B89)</f>
        <v>0</v>
      </c>
    </row>
    <row r="87" spans="1:2" ht="22.5" customHeight="1">
      <c r="A87" s="286" t="s">
        <v>1396</v>
      </c>
      <c r="B87" s="284"/>
    </row>
    <row r="88" spans="1:2" ht="22.5" customHeight="1">
      <c r="A88" s="286" t="s">
        <v>1397</v>
      </c>
      <c r="B88" s="284"/>
    </row>
    <row r="89" spans="1:2" ht="22.5" customHeight="1">
      <c r="A89" s="286" t="s">
        <v>1422</v>
      </c>
      <c r="B89" s="284"/>
    </row>
    <row r="90" spans="1:2" ht="22.5" customHeight="1">
      <c r="A90" s="282" t="s">
        <v>1423</v>
      </c>
      <c r="B90" s="284">
        <f>SUM(B91:B95)</f>
        <v>0</v>
      </c>
    </row>
    <row r="91" spans="1:2" ht="22.5" customHeight="1">
      <c r="A91" s="286" t="s">
        <v>1410</v>
      </c>
      <c r="B91" s="284"/>
    </row>
    <row r="92" spans="1:2" ht="22.5" customHeight="1">
      <c r="A92" s="286" t="s">
        <v>1411</v>
      </c>
      <c r="B92" s="284"/>
    </row>
    <row r="93" spans="1:2" ht="22.5" customHeight="1">
      <c r="A93" s="286" t="s">
        <v>1412</v>
      </c>
      <c r="B93" s="284"/>
    </row>
    <row r="94" spans="1:2" ht="22.5" customHeight="1">
      <c r="A94" s="286" t="s">
        <v>1413</v>
      </c>
      <c r="B94" s="284"/>
    </row>
    <row r="95" spans="1:2" ht="22.5" customHeight="1">
      <c r="A95" s="286" t="s">
        <v>1424</v>
      </c>
      <c r="B95" s="284"/>
    </row>
    <row r="96" spans="1:2" ht="22.5" customHeight="1">
      <c r="A96" s="282" t="s">
        <v>1425</v>
      </c>
      <c r="B96" s="284">
        <f>SUM(B97:B98)</f>
        <v>0</v>
      </c>
    </row>
    <row r="97" spans="1:2" ht="22.5" customHeight="1">
      <c r="A97" s="286" t="s">
        <v>1416</v>
      </c>
      <c r="B97" s="284"/>
    </row>
    <row r="98" spans="1:2" ht="22.5" customHeight="1">
      <c r="A98" s="286" t="s">
        <v>1426</v>
      </c>
      <c r="B98" s="284"/>
    </row>
    <row r="99" spans="1:2" ht="22.5" customHeight="1">
      <c r="A99" s="282" t="s">
        <v>1427</v>
      </c>
      <c r="B99" s="284">
        <f>SUM(B100:B107)</f>
        <v>0</v>
      </c>
    </row>
    <row r="100" spans="1:2" ht="22.5" customHeight="1">
      <c r="A100" s="286" t="s">
        <v>1396</v>
      </c>
      <c r="B100" s="284"/>
    </row>
    <row r="101" spans="1:2" ht="22.5" customHeight="1">
      <c r="A101" s="286" t="s">
        <v>1397</v>
      </c>
      <c r="B101" s="284"/>
    </row>
    <row r="102" spans="1:2" ht="22.5" customHeight="1">
      <c r="A102" s="286" t="s">
        <v>1398</v>
      </c>
      <c r="B102" s="284"/>
    </row>
    <row r="103" spans="1:2" ht="22.5" customHeight="1">
      <c r="A103" s="286" t="s">
        <v>1399</v>
      </c>
      <c r="B103" s="284"/>
    </row>
    <row r="104" spans="1:2" ht="22.5" customHeight="1">
      <c r="A104" s="286" t="s">
        <v>1402</v>
      </c>
      <c r="B104" s="284"/>
    </row>
    <row r="105" spans="1:2" ht="22.5" customHeight="1">
      <c r="A105" s="286" t="s">
        <v>1404</v>
      </c>
      <c r="B105" s="284"/>
    </row>
    <row r="106" spans="1:2" ht="22.5" customHeight="1">
      <c r="A106" s="286" t="s">
        <v>1405</v>
      </c>
      <c r="B106" s="284"/>
    </row>
    <row r="107" spans="1:2" ht="22.5" customHeight="1">
      <c r="A107" s="286" t="s">
        <v>1428</v>
      </c>
      <c r="B107" s="284"/>
    </row>
    <row r="108" spans="1:2" ht="22.5" customHeight="1">
      <c r="A108" s="282" t="s">
        <v>965</v>
      </c>
      <c r="B108" s="284">
        <f>B109+B114+B119+B124+B127</f>
        <v>0</v>
      </c>
    </row>
    <row r="109" spans="1:2" ht="22.5" customHeight="1">
      <c r="A109" s="282" t="s">
        <v>1429</v>
      </c>
      <c r="B109" s="284">
        <f>SUM(B110:B113)</f>
        <v>0</v>
      </c>
    </row>
    <row r="110" spans="1:2" ht="22.5" customHeight="1">
      <c r="A110" s="286" t="s">
        <v>279</v>
      </c>
      <c r="B110" s="284"/>
    </row>
    <row r="111" spans="1:2" ht="22.5" customHeight="1">
      <c r="A111" s="286" t="s">
        <v>1430</v>
      </c>
      <c r="B111" s="284"/>
    </row>
    <row r="112" spans="1:2" ht="22.5" customHeight="1">
      <c r="A112" s="286" t="s">
        <v>1431</v>
      </c>
      <c r="B112" s="284"/>
    </row>
    <row r="113" spans="1:2" ht="22.5" customHeight="1">
      <c r="A113" s="286" t="s">
        <v>1432</v>
      </c>
      <c r="B113" s="284"/>
    </row>
    <row r="114" spans="1:2" ht="22.5" customHeight="1">
      <c r="A114" s="282" t="s">
        <v>1433</v>
      </c>
      <c r="B114" s="284">
        <f>SUM(B115:B118)</f>
        <v>0</v>
      </c>
    </row>
    <row r="115" spans="1:2" ht="22.5" customHeight="1">
      <c r="A115" s="286" t="s">
        <v>279</v>
      </c>
      <c r="B115" s="284"/>
    </row>
    <row r="116" spans="1:2" ht="22.5" customHeight="1">
      <c r="A116" s="286" t="s">
        <v>1430</v>
      </c>
      <c r="B116" s="284"/>
    </row>
    <row r="117" spans="1:2" ht="22.5" customHeight="1">
      <c r="A117" s="286" t="s">
        <v>1434</v>
      </c>
      <c r="B117" s="284"/>
    </row>
    <row r="118" spans="1:2" ht="22.5" customHeight="1">
      <c r="A118" s="286" t="s">
        <v>1435</v>
      </c>
      <c r="B118" s="284"/>
    </row>
    <row r="119" spans="1:2" ht="22.5" customHeight="1">
      <c r="A119" s="282" t="s">
        <v>1436</v>
      </c>
      <c r="B119" s="284">
        <f>SUM(B120:B123)</f>
        <v>0</v>
      </c>
    </row>
    <row r="120" spans="1:2" ht="22.5" customHeight="1">
      <c r="A120" s="286" t="s">
        <v>1030</v>
      </c>
      <c r="B120" s="284"/>
    </row>
    <row r="121" spans="1:2" ht="22.5" customHeight="1">
      <c r="A121" s="286" t="s">
        <v>1437</v>
      </c>
      <c r="B121" s="284"/>
    </row>
    <row r="122" spans="1:2" ht="22.5" customHeight="1">
      <c r="A122" s="286" t="s">
        <v>1438</v>
      </c>
      <c r="B122" s="284"/>
    </row>
    <row r="123" spans="1:2" ht="22.5" customHeight="1">
      <c r="A123" s="286" t="s">
        <v>1439</v>
      </c>
      <c r="B123" s="284"/>
    </row>
    <row r="124" spans="1:2" ht="22.5" customHeight="1">
      <c r="A124" s="282" t="s">
        <v>1440</v>
      </c>
      <c r="B124" s="284">
        <f>SUM(B125:B126)</f>
        <v>0</v>
      </c>
    </row>
    <row r="125" spans="1:2" ht="22.5" customHeight="1">
      <c r="A125" s="286" t="s">
        <v>279</v>
      </c>
      <c r="B125" s="284"/>
    </row>
    <row r="126" spans="1:2" ht="22.5" customHeight="1">
      <c r="A126" s="286" t="s">
        <v>1441</v>
      </c>
      <c r="B126" s="284"/>
    </row>
    <row r="127" spans="1:2" ht="22.5" customHeight="1">
      <c r="A127" s="282" t="s">
        <v>1442</v>
      </c>
      <c r="B127" s="284">
        <f>SUM(B128:B131)</f>
        <v>0</v>
      </c>
    </row>
    <row r="128" spans="1:2" ht="22.5" customHeight="1">
      <c r="A128" s="286" t="s">
        <v>1030</v>
      </c>
      <c r="B128" s="284"/>
    </row>
    <row r="129" spans="1:2" ht="22.5" customHeight="1">
      <c r="A129" s="286" t="s">
        <v>1443</v>
      </c>
      <c r="B129" s="284"/>
    </row>
    <row r="130" spans="1:2" ht="22.5" customHeight="1">
      <c r="A130" s="286" t="s">
        <v>1438</v>
      </c>
      <c r="B130" s="284"/>
    </row>
    <row r="131" spans="1:2" ht="22.5" customHeight="1">
      <c r="A131" s="286" t="s">
        <v>1444</v>
      </c>
      <c r="B131" s="284"/>
    </row>
    <row r="132" spans="1:2" ht="22.5" customHeight="1">
      <c r="A132" s="282" t="s">
        <v>1061</v>
      </c>
      <c r="B132" s="284">
        <f>B133+B138+B143+B148+B157+B164+B173+B176+B179+B180</f>
        <v>0</v>
      </c>
    </row>
    <row r="133" spans="1:2" ht="22.5" customHeight="1">
      <c r="A133" s="282" t="s">
        <v>1445</v>
      </c>
      <c r="B133" s="284">
        <f>SUM(B134:B137)</f>
        <v>0</v>
      </c>
    </row>
    <row r="134" spans="1:2" ht="22.5" customHeight="1">
      <c r="A134" s="286" t="s">
        <v>1063</v>
      </c>
      <c r="B134" s="284"/>
    </row>
    <row r="135" spans="1:2" ht="22.5" customHeight="1">
      <c r="A135" s="286" t="s">
        <v>1064</v>
      </c>
      <c r="B135" s="284"/>
    </row>
    <row r="136" spans="1:2" ht="22.5" customHeight="1">
      <c r="A136" s="286" t="s">
        <v>1446</v>
      </c>
      <c r="B136" s="284"/>
    </row>
    <row r="137" spans="1:2" ht="22.5" customHeight="1">
      <c r="A137" s="286" t="s">
        <v>1447</v>
      </c>
      <c r="B137" s="284"/>
    </row>
    <row r="138" spans="1:2" ht="22.5" customHeight="1">
      <c r="A138" s="282" t="s">
        <v>1448</v>
      </c>
      <c r="B138" s="284">
        <f>SUM(B139:B142)</f>
        <v>0</v>
      </c>
    </row>
    <row r="139" spans="1:2" ht="22.5" customHeight="1">
      <c r="A139" s="286" t="s">
        <v>1446</v>
      </c>
      <c r="B139" s="284"/>
    </row>
    <row r="140" spans="1:2" ht="22.5" customHeight="1">
      <c r="A140" s="286" t="s">
        <v>1449</v>
      </c>
      <c r="B140" s="284"/>
    </row>
    <row r="141" spans="1:2" ht="22.5" customHeight="1">
      <c r="A141" s="286" t="s">
        <v>1450</v>
      </c>
      <c r="B141" s="284"/>
    </row>
    <row r="142" spans="1:2" ht="22.5" customHeight="1">
      <c r="A142" s="286" t="s">
        <v>1451</v>
      </c>
      <c r="B142" s="284"/>
    </row>
    <row r="143" spans="1:2" ht="22.5" customHeight="1">
      <c r="A143" s="282" t="s">
        <v>1452</v>
      </c>
      <c r="B143" s="284">
        <f>SUM(B144:B147)</f>
        <v>0</v>
      </c>
    </row>
    <row r="144" spans="1:2" ht="22.5" customHeight="1">
      <c r="A144" s="286" t="s">
        <v>1070</v>
      </c>
      <c r="B144" s="284"/>
    </row>
    <row r="145" spans="1:2" ht="22.5" customHeight="1">
      <c r="A145" s="286" t="s">
        <v>1453</v>
      </c>
      <c r="B145" s="284"/>
    </row>
    <row r="146" spans="1:2" ht="22.5" customHeight="1">
      <c r="A146" s="286" t="s">
        <v>1454</v>
      </c>
      <c r="B146" s="284"/>
    </row>
    <row r="147" spans="1:2" ht="22.5" customHeight="1">
      <c r="A147" s="286" t="s">
        <v>1455</v>
      </c>
      <c r="B147" s="284"/>
    </row>
    <row r="148" spans="1:2" ht="22.5" customHeight="1">
      <c r="A148" s="282" t="s">
        <v>1456</v>
      </c>
      <c r="B148" s="284">
        <f>SUM(B149:B156)</f>
        <v>0</v>
      </c>
    </row>
    <row r="149" spans="1:2" ht="22.5" customHeight="1">
      <c r="A149" s="286" t="s">
        <v>1457</v>
      </c>
      <c r="B149" s="284"/>
    </row>
    <row r="150" spans="1:2" ht="22.5" customHeight="1">
      <c r="A150" s="286" t="s">
        <v>1458</v>
      </c>
      <c r="B150" s="284"/>
    </row>
    <row r="151" spans="1:2" ht="22.5" customHeight="1">
      <c r="A151" s="286" t="s">
        <v>1459</v>
      </c>
      <c r="B151" s="284"/>
    </row>
    <row r="152" spans="1:2" ht="22.5" customHeight="1">
      <c r="A152" s="286" t="s">
        <v>1460</v>
      </c>
      <c r="B152" s="284"/>
    </row>
    <row r="153" spans="1:2" ht="22.5" customHeight="1">
      <c r="A153" s="286" t="s">
        <v>1461</v>
      </c>
      <c r="B153" s="284"/>
    </row>
    <row r="154" spans="1:2" ht="22.5" customHeight="1">
      <c r="A154" s="286" t="s">
        <v>1462</v>
      </c>
      <c r="B154" s="284"/>
    </row>
    <row r="155" spans="1:2" ht="22.5" customHeight="1">
      <c r="A155" s="286" t="s">
        <v>1463</v>
      </c>
      <c r="B155" s="284"/>
    </row>
    <row r="156" spans="1:2" ht="22.5" customHeight="1">
      <c r="A156" s="286" t="s">
        <v>1464</v>
      </c>
      <c r="B156" s="284"/>
    </row>
    <row r="157" spans="1:2" ht="22.5" customHeight="1">
      <c r="A157" s="282" t="s">
        <v>1465</v>
      </c>
      <c r="B157" s="284">
        <f>SUM(B158:B163)</f>
        <v>0</v>
      </c>
    </row>
    <row r="158" spans="1:2" ht="22.5" customHeight="1">
      <c r="A158" s="286" t="s">
        <v>1466</v>
      </c>
      <c r="B158" s="284"/>
    </row>
    <row r="159" spans="1:2" ht="22.5" customHeight="1">
      <c r="A159" s="286" t="s">
        <v>1467</v>
      </c>
      <c r="B159" s="284"/>
    </row>
    <row r="160" spans="1:2" ht="22.5" customHeight="1">
      <c r="A160" s="286" t="s">
        <v>1468</v>
      </c>
      <c r="B160" s="284"/>
    </row>
    <row r="161" spans="1:2" ht="22.5" customHeight="1">
      <c r="A161" s="286" t="s">
        <v>1469</v>
      </c>
      <c r="B161" s="284"/>
    </row>
    <row r="162" spans="1:2" ht="22.5" customHeight="1">
      <c r="A162" s="286" t="s">
        <v>1470</v>
      </c>
      <c r="B162" s="284"/>
    </row>
    <row r="163" spans="1:2" ht="22.5" customHeight="1">
      <c r="A163" s="286" t="s">
        <v>1471</v>
      </c>
      <c r="B163" s="284"/>
    </row>
    <row r="164" spans="1:2" ht="22.5" customHeight="1">
      <c r="A164" s="282" t="s">
        <v>1472</v>
      </c>
      <c r="B164" s="284">
        <f>SUM(B165:B172)</f>
        <v>0</v>
      </c>
    </row>
    <row r="165" spans="1:2" ht="22.5" customHeight="1">
      <c r="A165" s="286" t="s">
        <v>1473</v>
      </c>
      <c r="B165" s="284"/>
    </row>
    <row r="166" spans="1:2" ht="22.5" customHeight="1">
      <c r="A166" s="286" t="s">
        <v>1091</v>
      </c>
      <c r="B166" s="284"/>
    </row>
    <row r="167" spans="1:2" ht="22.5" customHeight="1">
      <c r="A167" s="286" t="s">
        <v>1474</v>
      </c>
      <c r="B167" s="284"/>
    </row>
    <row r="168" spans="1:2" ht="22.5" customHeight="1">
      <c r="A168" s="286" t="s">
        <v>1475</v>
      </c>
      <c r="B168" s="284"/>
    </row>
    <row r="169" spans="1:2" ht="22.5" customHeight="1">
      <c r="A169" s="286" t="s">
        <v>1476</v>
      </c>
      <c r="B169" s="284"/>
    </row>
    <row r="170" spans="1:2" ht="22.5" customHeight="1">
      <c r="A170" s="286" t="s">
        <v>1477</v>
      </c>
      <c r="B170" s="284"/>
    </row>
    <row r="171" spans="1:2" ht="22.5" customHeight="1">
      <c r="A171" s="286" t="s">
        <v>1478</v>
      </c>
      <c r="B171" s="284"/>
    </row>
    <row r="172" spans="1:2" ht="22.5" customHeight="1">
      <c r="A172" s="286" t="s">
        <v>1479</v>
      </c>
      <c r="B172" s="284"/>
    </row>
    <row r="173" spans="1:2" ht="22.5" customHeight="1">
      <c r="A173" s="282" t="s">
        <v>1480</v>
      </c>
      <c r="B173" s="284">
        <f>SUM(B174:B175)</f>
        <v>0</v>
      </c>
    </row>
    <row r="174" spans="1:2" ht="22.5" customHeight="1">
      <c r="A174" s="286" t="s">
        <v>1063</v>
      </c>
      <c r="B174" s="284"/>
    </row>
    <row r="175" spans="1:2" ht="22.5" customHeight="1">
      <c r="A175" s="286" t="s">
        <v>1481</v>
      </c>
      <c r="B175" s="284"/>
    </row>
    <row r="176" spans="1:2" ht="22.5" customHeight="1">
      <c r="A176" s="282" t="s">
        <v>1482</v>
      </c>
      <c r="B176" s="284">
        <f>SUM(B177:B178)</f>
        <v>0</v>
      </c>
    </row>
    <row r="177" spans="1:2" ht="22.5" customHeight="1">
      <c r="A177" s="286" t="s">
        <v>1063</v>
      </c>
      <c r="B177" s="284"/>
    </row>
    <row r="178" spans="1:2" ht="22.5" customHeight="1">
      <c r="A178" s="286" t="s">
        <v>1483</v>
      </c>
      <c r="B178" s="284"/>
    </row>
    <row r="179" spans="1:2" ht="22.5" customHeight="1">
      <c r="A179" s="282" t="s">
        <v>1484</v>
      </c>
      <c r="B179" s="284"/>
    </row>
    <row r="180" spans="1:2" ht="22.5" customHeight="1">
      <c r="A180" s="282" t="s">
        <v>1485</v>
      </c>
      <c r="B180" s="284">
        <f>SUM(B181:B183)</f>
        <v>0</v>
      </c>
    </row>
    <row r="181" spans="1:2" ht="22.5" customHeight="1">
      <c r="A181" s="286" t="s">
        <v>1070</v>
      </c>
      <c r="B181" s="284"/>
    </row>
    <row r="182" spans="1:2" ht="22.5" customHeight="1">
      <c r="A182" s="286" t="s">
        <v>1454</v>
      </c>
      <c r="B182" s="284"/>
    </row>
    <row r="183" spans="1:2" ht="22.5" customHeight="1">
      <c r="A183" s="286" t="s">
        <v>1486</v>
      </c>
      <c r="B183" s="284"/>
    </row>
    <row r="184" spans="1:2" ht="22.5" customHeight="1">
      <c r="A184" s="282" t="s">
        <v>1112</v>
      </c>
      <c r="B184" s="284">
        <f>B185</f>
        <v>0</v>
      </c>
    </row>
    <row r="185" spans="1:2" ht="22.5" customHeight="1">
      <c r="A185" s="282" t="s">
        <v>1487</v>
      </c>
      <c r="B185" s="284">
        <f>SUM(B186:B188)</f>
        <v>0</v>
      </c>
    </row>
    <row r="186" spans="1:2" ht="22.5" customHeight="1">
      <c r="A186" s="286" t="s">
        <v>1488</v>
      </c>
      <c r="B186" s="284"/>
    </row>
    <row r="187" spans="1:2" ht="22.5" customHeight="1">
      <c r="A187" s="286" t="s">
        <v>1489</v>
      </c>
      <c r="B187" s="284"/>
    </row>
    <row r="188" spans="1:2" ht="22.5" customHeight="1">
      <c r="A188" s="286" t="s">
        <v>1490</v>
      </c>
      <c r="B188" s="284"/>
    </row>
    <row r="189" spans="1:2" ht="22.5" customHeight="1">
      <c r="A189" s="282" t="s">
        <v>1170</v>
      </c>
      <c r="B189" s="284">
        <f>SUM(B190:B191)</f>
        <v>0</v>
      </c>
    </row>
    <row r="190" spans="1:2" ht="22.5" customHeight="1">
      <c r="A190" s="286" t="s">
        <v>1491</v>
      </c>
      <c r="B190" s="284"/>
    </row>
    <row r="191" spans="1:2" ht="22.5" customHeight="1">
      <c r="A191" s="286" t="s">
        <v>1492</v>
      </c>
      <c r="B191" s="284"/>
    </row>
    <row r="192" spans="1:2" ht="22.5" customHeight="1">
      <c r="A192" s="282" t="s">
        <v>1343</v>
      </c>
      <c r="B192" s="284">
        <f>B193+B197+B206</f>
        <v>0</v>
      </c>
    </row>
    <row r="193" spans="1:2" ht="22.5" customHeight="1">
      <c r="A193" s="282" t="s">
        <v>1493</v>
      </c>
      <c r="B193" s="284">
        <f>SUM(B194:B196)</f>
        <v>0</v>
      </c>
    </row>
    <row r="194" spans="1:2" ht="22.5" customHeight="1">
      <c r="A194" s="286" t="s">
        <v>1494</v>
      </c>
      <c r="B194" s="284"/>
    </row>
    <row r="195" spans="1:2" ht="22.5" customHeight="1">
      <c r="A195" s="286" t="s">
        <v>1495</v>
      </c>
      <c r="B195" s="284"/>
    </row>
    <row r="196" spans="1:2" ht="22.5" customHeight="1">
      <c r="A196" s="286" t="s">
        <v>1496</v>
      </c>
      <c r="B196" s="284"/>
    </row>
    <row r="197" spans="1:2" ht="22.5" customHeight="1">
      <c r="A197" s="282" t="s">
        <v>1497</v>
      </c>
      <c r="B197" s="284">
        <f>SUM(B198:B205)</f>
        <v>0</v>
      </c>
    </row>
    <row r="198" spans="1:2" ht="22.5" customHeight="1">
      <c r="A198" s="286" t="s">
        <v>1498</v>
      </c>
      <c r="B198" s="284"/>
    </row>
    <row r="199" spans="1:2" ht="22.5" customHeight="1">
      <c r="A199" s="286" t="s">
        <v>1499</v>
      </c>
      <c r="B199" s="284"/>
    </row>
    <row r="200" spans="1:2" ht="22.5" customHeight="1">
      <c r="A200" s="286" t="s">
        <v>1500</v>
      </c>
      <c r="B200" s="284"/>
    </row>
    <row r="201" spans="1:2" ht="22.5" customHeight="1">
      <c r="A201" s="286" t="s">
        <v>1501</v>
      </c>
      <c r="B201" s="284"/>
    </row>
    <row r="202" spans="1:2" ht="22.5" customHeight="1">
      <c r="A202" s="286" t="s">
        <v>1502</v>
      </c>
      <c r="B202" s="284"/>
    </row>
    <row r="203" spans="1:2" ht="22.5" customHeight="1">
      <c r="A203" s="286" t="s">
        <v>1503</v>
      </c>
      <c r="B203" s="284"/>
    </row>
    <row r="204" spans="1:2" ht="22.5" customHeight="1">
      <c r="A204" s="286" t="s">
        <v>1504</v>
      </c>
      <c r="B204" s="284"/>
    </row>
    <row r="205" spans="1:2" ht="22.5" customHeight="1">
      <c r="A205" s="286" t="s">
        <v>1505</v>
      </c>
      <c r="B205" s="284"/>
    </row>
    <row r="206" spans="1:2" ht="22.5" customHeight="1">
      <c r="A206" s="282" t="s">
        <v>1506</v>
      </c>
      <c r="B206" s="284">
        <f>SUM(B207:B217)</f>
        <v>0</v>
      </c>
    </row>
    <row r="207" spans="1:2" ht="22.5" customHeight="1">
      <c r="A207" s="286" t="s">
        <v>1507</v>
      </c>
      <c r="B207" s="284"/>
    </row>
    <row r="208" spans="1:2" ht="22.5" customHeight="1">
      <c r="A208" s="286" t="s">
        <v>1508</v>
      </c>
      <c r="B208" s="284"/>
    </row>
    <row r="209" spans="1:2" ht="22.5" customHeight="1">
      <c r="A209" s="286" t="s">
        <v>1509</v>
      </c>
      <c r="B209" s="284"/>
    </row>
    <row r="210" spans="1:2" ht="22.5" customHeight="1">
      <c r="A210" s="286" t="s">
        <v>1510</v>
      </c>
      <c r="B210" s="284"/>
    </row>
    <row r="211" spans="1:2" ht="22.5" customHeight="1">
      <c r="A211" s="286" t="s">
        <v>1511</v>
      </c>
      <c r="B211" s="284"/>
    </row>
    <row r="212" spans="1:2" ht="22.5" customHeight="1">
      <c r="A212" s="286" t="s">
        <v>1512</v>
      </c>
      <c r="B212" s="284"/>
    </row>
    <row r="213" spans="1:2" ht="22.5" customHeight="1">
      <c r="A213" s="286" t="s">
        <v>1513</v>
      </c>
      <c r="B213" s="284"/>
    </row>
    <row r="214" spans="1:2" ht="22.5" customHeight="1">
      <c r="A214" s="286" t="s">
        <v>1514</v>
      </c>
      <c r="B214" s="284"/>
    </row>
    <row r="215" spans="1:2" ht="22.5" customHeight="1">
      <c r="A215" s="286" t="s">
        <v>1515</v>
      </c>
      <c r="B215" s="284"/>
    </row>
    <row r="216" spans="1:2" ht="22.5" customHeight="1">
      <c r="A216" s="286" t="s">
        <v>1516</v>
      </c>
      <c r="B216" s="284"/>
    </row>
    <row r="217" spans="1:2" ht="22.5" customHeight="1">
      <c r="A217" s="286" t="s">
        <v>1517</v>
      </c>
      <c r="B217" s="284"/>
    </row>
    <row r="218" spans="1:2" ht="22.5" customHeight="1">
      <c r="A218" s="282" t="s">
        <v>1344</v>
      </c>
      <c r="B218" s="284">
        <f>B219</f>
        <v>0</v>
      </c>
    </row>
    <row r="219" spans="1:2" ht="22.5" customHeight="1">
      <c r="A219" s="282" t="s">
        <v>1518</v>
      </c>
      <c r="B219" s="284">
        <f>SUM(B220:B235)</f>
        <v>0</v>
      </c>
    </row>
    <row r="220" spans="1:2" ht="22.5" customHeight="1">
      <c r="A220" s="286" t="s">
        <v>1519</v>
      </c>
      <c r="B220" s="284"/>
    </row>
    <row r="221" spans="1:2" ht="22.5" customHeight="1">
      <c r="A221" s="286" t="s">
        <v>1520</v>
      </c>
      <c r="B221" s="284"/>
    </row>
    <row r="222" spans="1:2" ht="22.5" customHeight="1">
      <c r="A222" s="286" t="s">
        <v>1521</v>
      </c>
      <c r="B222" s="284"/>
    </row>
    <row r="223" spans="1:2" ht="22.5" customHeight="1">
      <c r="A223" s="286" t="s">
        <v>1522</v>
      </c>
      <c r="B223" s="284"/>
    </row>
    <row r="224" spans="1:2" ht="22.5" customHeight="1">
      <c r="A224" s="286" t="s">
        <v>1523</v>
      </c>
      <c r="B224" s="284"/>
    </row>
    <row r="225" spans="1:2" ht="22.5" customHeight="1">
      <c r="A225" s="286" t="s">
        <v>1524</v>
      </c>
      <c r="B225" s="284"/>
    </row>
    <row r="226" spans="1:2" ht="22.5" customHeight="1">
      <c r="A226" s="286" t="s">
        <v>1525</v>
      </c>
      <c r="B226" s="284"/>
    </row>
    <row r="227" spans="1:2" ht="22.5" customHeight="1">
      <c r="A227" s="286" t="s">
        <v>1526</v>
      </c>
      <c r="B227" s="284"/>
    </row>
    <row r="228" spans="1:2" ht="22.5" customHeight="1">
      <c r="A228" s="286" t="s">
        <v>1527</v>
      </c>
      <c r="B228" s="284"/>
    </row>
    <row r="229" spans="1:2" ht="22.5" customHeight="1">
      <c r="A229" s="286" t="s">
        <v>1528</v>
      </c>
      <c r="B229" s="284"/>
    </row>
    <row r="230" spans="1:2" ht="22.5" customHeight="1">
      <c r="A230" s="286" t="s">
        <v>1529</v>
      </c>
      <c r="B230" s="284"/>
    </row>
    <row r="231" spans="1:2" ht="22.5" customHeight="1">
      <c r="A231" s="286" t="s">
        <v>1530</v>
      </c>
      <c r="B231" s="284"/>
    </row>
    <row r="232" spans="1:2" ht="22.5" customHeight="1">
      <c r="A232" s="286" t="s">
        <v>1531</v>
      </c>
      <c r="B232" s="284"/>
    </row>
    <row r="233" spans="1:2" ht="22.5" customHeight="1">
      <c r="A233" s="286" t="s">
        <v>1532</v>
      </c>
      <c r="B233" s="284"/>
    </row>
    <row r="234" spans="1:2" ht="22.5" customHeight="1">
      <c r="A234" s="286" t="s">
        <v>1533</v>
      </c>
      <c r="B234" s="284"/>
    </row>
    <row r="235" spans="1:2" ht="22.5" customHeight="1">
      <c r="A235" s="286" t="s">
        <v>1534</v>
      </c>
      <c r="B235" s="284"/>
    </row>
    <row r="236" spans="1:2" ht="22.5" customHeight="1">
      <c r="A236" s="282" t="s">
        <v>1352</v>
      </c>
      <c r="B236" s="284">
        <f>B237</f>
        <v>0</v>
      </c>
    </row>
    <row r="237" spans="1:2" ht="22.5" customHeight="1">
      <c r="A237" s="282" t="s">
        <v>1535</v>
      </c>
      <c r="B237" s="284">
        <f>SUM(B238:B253)</f>
        <v>0</v>
      </c>
    </row>
    <row r="238" spans="1:2" ht="22.5" customHeight="1">
      <c r="A238" s="286" t="s">
        <v>1536</v>
      </c>
      <c r="B238" s="284"/>
    </row>
    <row r="239" spans="1:2" ht="22.5" customHeight="1">
      <c r="A239" s="286" t="s">
        <v>1537</v>
      </c>
      <c r="B239" s="284"/>
    </row>
    <row r="240" spans="1:2" ht="22.5" customHeight="1">
      <c r="A240" s="286" t="s">
        <v>1538</v>
      </c>
      <c r="B240" s="284"/>
    </row>
    <row r="241" spans="1:2" ht="22.5" customHeight="1">
      <c r="A241" s="286" t="s">
        <v>1539</v>
      </c>
      <c r="B241" s="284"/>
    </row>
    <row r="242" spans="1:2" ht="22.5" customHeight="1">
      <c r="A242" s="286" t="s">
        <v>1540</v>
      </c>
      <c r="B242" s="284"/>
    </row>
    <row r="243" spans="1:2" ht="22.5" customHeight="1">
      <c r="A243" s="286" t="s">
        <v>1541</v>
      </c>
      <c r="B243" s="284"/>
    </row>
    <row r="244" spans="1:2" ht="22.5" customHeight="1">
      <c r="A244" s="286" t="s">
        <v>1542</v>
      </c>
      <c r="B244" s="284"/>
    </row>
    <row r="245" spans="1:2" ht="22.5" customHeight="1">
      <c r="A245" s="286" t="s">
        <v>1543</v>
      </c>
      <c r="B245" s="284"/>
    </row>
    <row r="246" spans="1:2" ht="22.5" customHeight="1">
      <c r="A246" s="286" t="s">
        <v>1544</v>
      </c>
      <c r="B246" s="284"/>
    </row>
    <row r="247" spans="1:2" ht="22.5" customHeight="1">
      <c r="A247" s="286" t="s">
        <v>1545</v>
      </c>
      <c r="B247" s="284"/>
    </row>
    <row r="248" spans="1:2" ht="22.5" customHeight="1">
      <c r="A248" s="286" t="s">
        <v>1546</v>
      </c>
      <c r="B248" s="284"/>
    </row>
    <row r="249" spans="1:2" ht="22.5" customHeight="1">
      <c r="A249" s="286" t="s">
        <v>1547</v>
      </c>
      <c r="B249" s="284"/>
    </row>
    <row r="250" spans="1:2" ht="22.5" customHeight="1">
      <c r="A250" s="286" t="s">
        <v>1548</v>
      </c>
      <c r="B250" s="284"/>
    </row>
    <row r="251" spans="1:2" ht="22.5" customHeight="1">
      <c r="A251" s="286" t="s">
        <v>1549</v>
      </c>
      <c r="B251" s="284"/>
    </row>
    <row r="252" spans="1:2" ht="22.5" customHeight="1">
      <c r="A252" s="286" t="s">
        <v>1550</v>
      </c>
      <c r="B252" s="284"/>
    </row>
    <row r="253" spans="1:2" ht="22.5" customHeight="1">
      <c r="A253" s="286" t="s">
        <v>1551</v>
      </c>
      <c r="B253" s="284"/>
    </row>
    <row r="254" spans="1:2" ht="22.5" customHeight="1">
      <c r="A254" s="282" t="s">
        <v>1552</v>
      </c>
      <c r="B254" s="284">
        <f>SUM(B255,B268)</f>
        <v>0</v>
      </c>
    </row>
    <row r="255" spans="1:2" ht="22.5" customHeight="1">
      <c r="A255" s="282" t="s">
        <v>1553</v>
      </c>
      <c r="B255" s="285">
        <f>SUM(B256:B267)</f>
        <v>0</v>
      </c>
    </row>
    <row r="256" spans="1:2" ht="22.5" customHeight="1">
      <c r="A256" s="286" t="s">
        <v>1554</v>
      </c>
      <c r="B256" s="284"/>
    </row>
    <row r="257" spans="1:2" ht="22.5" customHeight="1">
      <c r="A257" s="286" t="s">
        <v>1555</v>
      </c>
      <c r="B257" s="284"/>
    </row>
    <row r="258" spans="1:2" ht="22.5" customHeight="1">
      <c r="A258" s="286" t="s">
        <v>1556</v>
      </c>
      <c r="B258" s="284"/>
    </row>
    <row r="259" spans="1:2" ht="22.5" customHeight="1">
      <c r="A259" s="286" t="s">
        <v>1557</v>
      </c>
      <c r="B259" s="284"/>
    </row>
    <row r="260" spans="1:2" ht="22.5" customHeight="1">
      <c r="A260" s="286" t="s">
        <v>1558</v>
      </c>
      <c r="B260" s="284"/>
    </row>
    <row r="261" spans="1:2" ht="22.5" customHeight="1">
      <c r="A261" s="286" t="s">
        <v>1559</v>
      </c>
      <c r="B261" s="284"/>
    </row>
    <row r="262" spans="1:2" ht="22.5" customHeight="1">
      <c r="A262" s="286" t="s">
        <v>1560</v>
      </c>
      <c r="B262" s="284"/>
    </row>
    <row r="263" spans="1:2" ht="22.5" customHeight="1">
      <c r="A263" s="286" t="s">
        <v>1561</v>
      </c>
      <c r="B263" s="284"/>
    </row>
    <row r="264" spans="1:2" ht="22.5" customHeight="1">
      <c r="A264" s="286" t="s">
        <v>1562</v>
      </c>
      <c r="B264" s="284"/>
    </row>
    <row r="265" spans="1:2" ht="22.5" customHeight="1">
      <c r="A265" s="286" t="s">
        <v>1563</v>
      </c>
      <c r="B265" s="284"/>
    </row>
    <row r="266" spans="1:2" ht="22.5" customHeight="1">
      <c r="A266" s="286" t="s">
        <v>1564</v>
      </c>
      <c r="B266" s="284"/>
    </row>
    <row r="267" spans="1:2" ht="22.5" customHeight="1">
      <c r="A267" s="286" t="s">
        <v>1565</v>
      </c>
      <c r="B267" s="284"/>
    </row>
    <row r="268" spans="1:2" ht="22.5" customHeight="1">
      <c r="A268" s="282" t="s">
        <v>1566</v>
      </c>
      <c r="B268" s="284">
        <f>SUM(B269:B274)</f>
        <v>0</v>
      </c>
    </row>
    <row r="269" spans="1:2" ht="22.5" customHeight="1">
      <c r="A269" s="286" t="s">
        <v>1567</v>
      </c>
      <c r="B269" s="284"/>
    </row>
    <row r="270" spans="1:2" ht="22.5" customHeight="1">
      <c r="A270" s="286" t="s">
        <v>1568</v>
      </c>
      <c r="B270" s="284"/>
    </row>
    <row r="271" spans="1:2" ht="22.5" customHeight="1">
      <c r="A271" s="286" t="s">
        <v>1569</v>
      </c>
      <c r="B271" s="284"/>
    </row>
    <row r="272" spans="1:2" ht="22.5" customHeight="1">
      <c r="A272" s="286" t="s">
        <v>1570</v>
      </c>
      <c r="B272" s="284"/>
    </row>
    <row r="273" spans="1:2" ht="22.5" customHeight="1">
      <c r="A273" s="286" t="s">
        <v>1571</v>
      </c>
      <c r="B273" s="284"/>
    </row>
    <row r="274" spans="1:2" ht="22.5" customHeight="1" thickBot="1">
      <c r="A274" s="293" t="s">
        <v>1572</v>
      </c>
      <c r="B274" s="291"/>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Q27"/>
  <sheetViews>
    <sheetView showZeros="0" workbookViewId="0">
      <selection activeCell="F14" sqref="F14"/>
    </sheetView>
  </sheetViews>
  <sheetFormatPr defaultColWidth="12.75" defaultRowHeight="13.5"/>
  <cols>
    <col min="1" max="1" width="33" style="43" customWidth="1"/>
    <col min="2" max="5" width="12.625" style="47" customWidth="1"/>
    <col min="6" max="6" width="12.5" style="47" customWidth="1"/>
    <col min="7" max="7" width="13.125" style="47" customWidth="1"/>
    <col min="8" max="8" width="37.375" style="48" customWidth="1"/>
    <col min="9" max="13" width="12.5" style="49" customWidth="1"/>
    <col min="14" max="14" width="11.625" style="43" customWidth="1"/>
    <col min="15" max="260" width="9" style="43" customWidth="1"/>
    <col min="261" max="261" width="29.625" style="43" customWidth="1"/>
    <col min="262" max="262" width="12.75" style="43"/>
    <col min="263" max="263" width="29.75" style="43" customWidth="1"/>
    <col min="264" max="264" width="17" style="43" customWidth="1"/>
    <col min="265" max="265" width="37" style="43" customWidth="1"/>
    <col min="266" max="266" width="17.375" style="43" customWidth="1"/>
    <col min="267" max="516" width="9" style="43" customWidth="1"/>
    <col min="517" max="517" width="29.625" style="43" customWidth="1"/>
    <col min="518" max="518" width="12.75" style="43"/>
    <col min="519" max="519" width="29.75" style="43" customWidth="1"/>
    <col min="520" max="520" width="17" style="43" customWidth="1"/>
    <col min="521" max="521" width="37" style="43" customWidth="1"/>
    <col min="522" max="522" width="17.375" style="43" customWidth="1"/>
    <col min="523" max="772" width="9" style="43" customWidth="1"/>
    <col min="773" max="773" width="29.625" style="43" customWidth="1"/>
    <col min="774" max="774" width="12.75" style="43"/>
    <col min="775" max="775" width="29.75" style="43" customWidth="1"/>
    <col min="776" max="776" width="17" style="43" customWidth="1"/>
    <col min="777" max="777" width="37" style="43" customWidth="1"/>
    <col min="778" max="778" width="17.375" style="43" customWidth="1"/>
    <col min="779" max="1028" width="9" style="43" customWidth="1"/>
    <col min="1029" max="1029" width="29.625" style="43" customWidth="1"/>
    <col min="1030" max="1030" width="12.75" style="43"/>
    <col min="1031" max="1031" width="29.75" style="43" customWidth="1"/>
    <col min="1032" max="1032" width="17" style="43" customWidth="1"/>
    <col min="1033" max="1033" width="37" style="43" customWidth="1"/>
    <col min="1034" max="1034" width="17.375" style="43" customWidth="1"/>
    <col min="1035" max="1284" width="9" style="43" customWidth="1"/>
    <col min="1285" max="1285" width="29.625" style="43" customWidth="1"/>
    <col min="1286" max="1286" width="12.75" style="43"/>
    <col min="1287" max="1287" width="29.75" style="43" customWidth="1"/>
    <col min="1288" max="1288" width="17" style="43" customWidth="1"/>
    <col min="1289" max="1289" width="37" style="43" customWidth="1"/>
    <col min="1290" max="1290" width="17.375" style="43" customWidth="1"/>
    <col min="1291" max="1540" width="9" style="43" customWidth="1"/>
    <col min="1541" max="1541" width="29.625" style="43" customWidth="1"/>
    <col min="1542" max="1542" width="12.75" style="43"/>
    <col min="1543" max="1543" width="29.75" style="43" customWidth="1"/>
    <col min="1544" max="1544" width="17" style="43" customWidth="1"/>
    <col min="1545" max="1545" width="37" style="43" customWidth="1"/>
    <col min="1546" max="1546" width="17.375" style="43" customWidth="1"/>
    <col min="1547" max="1796" width="9" style="43" customWidth="1"/>
    <col min="1797" max="1797" width="29.625" style="43" customWidth="1"/>
    <col min="1798" max="1798" width="12.75" style="43"/>
    <col min="1799" max="1799" width="29.75" style="43" customWidth="1"/>
    <col min="1800" max="1800" width="17" style="43" customWidth="1"/>
    <col min="1801" max="1801" width="37" style="43" customWidth="1"/>
    <col min="1802" max="1802" width="17.375" style="43" customWidth="1"/>
    <col min="1803" max="2052" width="9" style="43" customWidth="1"/>
    <col min="2053" max="2053" width="29.625" style="43" customWidth="1"/>
    <col min="2054" max="2054" width="12.75" style="43"/>
    <col min="2055" max="2055" width="29.75" style="43" customWidth="1"/>
    <col min="2056" max="2056" width="17" style="43" customWidth="1"/>
    <col min="2057" max="2057" width="37" style="43" customWidth="1"/>
    <col min="2058" max="2058" width="17.375" style="43" customWidth="1"/>
    <col min="2059" max="2308" width="9" style="43" customWidth="1"/>
    <col min="2309" max="2309" width="29.625" style="43" customWidth="1"/>
    <col min="2310" max="2310" width="12.75" style="43"/>
    <col min="2311" max="2311" width="29.75" style="43" customWidth="1"/>
    <col min="2312" max="2312" width="17" style="43" customWidth="1"/>
    <col min="2313" max="2313" width="37" style="43" customWidth="1"/>
    <col min="2314" max="2314" width="17.375" style="43" customWidth="1"/>
    <col min="2315" max="2564" width="9" style="43" customWidth="1"/>
    <col min="2565" max="2565" width="29.625" style="43" customWidth="1"/>
    <col min="2566" max="2566" width="12.75" style="43"/>
    <col min="2567" max="2567" width="29.75" style="43" customWidth="1"/>
    <col min="2568" max="2568" width="17" style="43" customWidth="1"/>
    <col min="2569" max="2569" width="37" style="43" customWidth="1"/>
    <col min="2570" max="2570" width="17.375" style="43" customWidth="1"/>
    <col min="2571" max="2820" width="9" style="43" customWidth="1"/>
    <col min="2821" max="2821" width="29.625" style="43" customWidth="1"/>
    <col min="2822" max="2822" width="12.75" style="43"/>
    <col min="2823" max="2823" width="29.75" style="43" customWidth="1"/>
    <col min="2824" max="2824" width="17" style="43" customWidth="1"/>
    <col min="2825" max="2825" width="37" style="43" customWidth="1"/>
    <col min="2826" max="2826" width="17.375" style="43" customWidth="1"/>
    <col min="2827" max="3076" width="9" style="43" customWidth="1"/>
    <col min="3077" max="3077" width="29.625" style="43" customWidth="1"/>
    <col min="3078" max="3078" width="12.75" style="43"/>
    <col min="3079" max="3079" width="29.75" style="43" customWidth="1"/>
    <col min="3080" max="3080" width="17" style="43" customWidth="1"/>
    <col min="3081" max="3081" width="37" style="43" customWidth="1"/>
    <col min="3082" max="3082" width="17.375" style="43" customWidth="1"/>
    <col min="3083" max="3332" width="9" style="43" customWidth="1"/>
    <col min="3333" max="3333" width="29.625" style="43" customWidth="1"/>
    <col min="3334" max="3334" width="12.75" style="43"/>
    <col min="3335" max="3335" width="29.75" style="43" customWidth="1"/>
    <col min="3336" max="3336" width="17" style="43" customWidth="1"/>
    <col min="3337" max="3337" width="37" style="43" customWidth="1"/>
    <col min="3338" max="3338" width="17.375" style="43" customWidth="1"/>
    <col min="3339" max="3588" width="9" style="43" customWidth="1"/>
    <col min="3589" max="3589" width="29.625" style="43" customWidth="1"/>
    <col min="3590" max="3590" width="12.75" style="43"/>
    <col min="3591" max="3591" width="29.75" style="43" customWidth="1"/>
    <col min="3592" max="3592" width="17" style="43" customWidth="1"/>
    <col min="3593" max="3593" width="37" style="43" customWidth="1"/>
    <col min="3594" max="3594" width="17.375" style="43" customWidth="1"/>
    <col min="3595" max="3844" width="9" style="43" customWidth="1"/>
    <col min="3845" max="3845" width="29.625" style="43" customWidth="1"/>
    <col min="3846" max="3846" width="12.75" style="43"/>
    <col min="3847" max="3847" width="29.75" style="43" customWidth="1"/>
    <col min="3848" max="3848" width="17" style="43" customWidth="1"/>
    <col min="3849" max="3849" width="37" style="43" customWidth="1"/>
    <col min="3850" max="3850" width="17.375" style="43" customWidth="1"/>
    <col min="3851" max="4100" width="9" style="43" customWidth="1"/>
    <col min="4101" max="4101" width="29.625" style="43" customWidth="1"/>
    <col min="4102" max="4102" width="12.75" style="43"/>
    <col min="4103" max="4103" width="29.75" style="43" customWidth="1"/>
    <col min="4104" max="4104" width="17" style="43" customWidth="1"/>
    <col min="4105" max="4105" width="37" style="43" customWidth="1"/>
    <col min="4106" max="4106" width="17.375" style="43" customWidth="1"/>
    <col min="4107" max="4356" width="9" style="43" customWidth="1"/>
    <col min="4357" max="4357" width="29.625" style="43" customWidth="1"/>
    <col min="4358" max="4358" width="12.75" style="43"/>
    <col min="4359" max="4359" width="29.75" style="43" customWidth="1"/>
    <col min="4360" max="4360" width="17" style="43" customWidth="1"/>
    <col min="4361" max="4361" width="37" style="43" customWidth="1"/>
    <col min="4362" max="4362" width="17.375" style="43" customWidth="1"/>
    <col min="4363" max="4612" width="9" style="43" customWidth="1"/>
    <col min="4613" max="4613" width="29.625" style="43" customWidth="1"/>
    <col min="4614" max="4614" width="12.75" style="43"/>
    <col min="4615" max="4615" width="29.75" style="43" customWidth="1"/>
    <col min="4616" max="4616" width="17" style="43" customWidth="1"/>
    <col min="4617" max="4617" width="37" style="43" customWidth="1"/>
    <col min="4618" max="4618" width="17.375" style="43" customWidth="1"/>
    <col min="4619" max="4868" width="9" style="43" customWidth="1"/>
    <col min="4869" max="4869" width="29.625" style="43" customWidth="1"/>
    <col min="4870" max="4870" width="12.75" style="43"/>
    <col min="4871" max="4871" width="29.75" style="43" customWidth="1"/>
    <col min="4872" max="4872" width="17" style="43" customWidth="1"/>
    <col min="4873" max="4873" width="37" style="43" customWidth="1"/>
    <col min="4874" max="4874" width="17.375" style="43" customWidth="1"/>
    <col min="4875" max="5124" width="9" style="43" customWidth="1"/>
    <col min="5125" max="5125" width="29.625" style="43" customWidth="1"/>
    <col min="5126" max="5126" width="12.75" style="43"/>
    <col min="5127" max="5127" width="29.75" style="43" customWidth="1"/>
    <col min="5128" max="5128" width="17" style="43" customWidth="1"/>
    <col min="5129" max="5129" width="37" style="43" customWidth="1"/>
    <col min="5130" max="5130" width="17.375" style="43" customWidth="1"/>
    <col min="5131" max="5380" width="9" style="43" customWidth="1"/>
    <col min="5381" max="5381" width="29.625" style="43" customWidth="1"/>
    <col min="5382" max="5382" width="12.75" style="43"/>
    <col min="5383" max="5383" width="29.75" style="43" customWidth="1"/>
    <col min="5384" max="5384" width="17" style="43" customWidth="1"/>
    <col min="5385" max="5385" width="37" style="43" customWidth="1"/>
    <col min="5386" max="5386" width="17.375" style="43" customWidth="1"/>
    <col min="5387" max="5636" width="9" style="43" customWidth="1"/>
    <col min="5637" max="5637" width="29.625" style="43" customWidth="1"/>
    <col min="5638" max="5638" width="12.75" style="43"/>
    <col min="5639" max="5639" width="29.75" style="43" customWidth="1"/>
    <col min="5640" max="5640" width="17" style="43" customWidth="1"/>
    <col min="5641" max="5641" width="37" style="43" customWidth="1"/>
    <col min="5642" max="5642" width="17.375" style="43" customWidth="1"/>
    <col min="5643" max="5892" width="9" style="43" customWidth="1"/>
    <col min="5893" max="5893" width="29.625" style="43" customWidth="1"/>
    <col min="5894" max="5894" width="12.75" style="43"/>
    <col min="5895" max="5895" width="29.75" style="43" customWidth="1"/>
    <col min="5896" max="5896" width="17" style="43" customWidth="1"/>
    <col min="5897" max="5897" width="37" style="43" customWidth="1"/>
    <col min="5898" max="5898" width="17.375" style="43" customWidth="1"/>
    <col min="5899" max="6148" width="9" style="43" customWidth="1"/>
    <col min="6149" max="6149" width="29.625" style="43" customWidth="1"/>
    <col min="6150" max="6150" width="12.75" style="43"/>
    <col min="6151" max="6151" width="29.75" style="43" customWidth="1"/>
    <col min="6152" max="6152" width="17" style="43" customWidth="1"/>
    <col min="6153" max="6153" width="37" style="43" customWidth="1"/>
    <col min="6154" max="6154" width="17.375" style="43" customWidth="1"/>
    <col min="6155" max="6404" width="9" style="43" customWidth="1"/>
    <col min="6405" max="6405" width="29.625" style="43" customWidth="1"/>
    <col min="6406" max="6406" width="12.75" style="43"/>
    <col min="6407" max="6407" width="29.75" style="43" customWidth="1"/>
    <col min="6408" max="6408" width="17" style="43" customWidth="1"/>
    <col min="6409" max="6409" width="37" style="43" customWidth="1"/>
    <col min="6410" max="6410" width="17.375" style="43" customWidth="1"/>
    <col min="6411" max="6660" width="9" style="43" customWidth="1"/>
    <col min="6661" max="6661" width="29.625" style="43" customWidth="1"/>
    <col min="6662" max="6662" width="12.75" style="43"/>
    <col min="6663" max="6663" width="29.75" style="43" customWidth="1"/>
    <col min="6664" max="6664" width="17" style="43" customWidth="1"/>
    <col min="6665" max="6665" width="37" style="43" customWidth="1"/>
    <col min="6666" max="6666" width="17.375" style="43" customWidth="1"/>
    <col min="6667" max="6916" width="9" style="43" customWidth="1"/>
    <col min="6917" max="6917" width="29.625" style="43" customWidth="1"/>
    <col min="6918" max="6918" width="12.75" style="43"/>
    <col min="6919" max="6919" width="29.75" style="43" customWidth="1"/>
    <col min="6920" max="6920" width="17" style="43" customWidth="1"/>
    <col min="6921" max="6921" width="37" style="43" customWidth="1"/>
    <col min="6922" max="6922" width="17.375" style="43" customWidth="1"/>
    <col min="6923" max="7172" width="9" style="43" customWidth="1"/>
    <col min="7173" max="7173" width="29.625" style="43" customWidth="1"/>
    <col min="7174" max="7174" width="12.75" style="43"/>
    <col min="7175" max="7175" width="29.75" style="43" customWidth="1"/>
    <col min="7176" max="7176" width="17" style="43" customWidth="1"/>
    <col min="7177" max="7177" width="37" style="43" customWidth="1"/>
    <col min="7178" max="7178" width="17.375" style="43" customWidth="1"/>
    <col min="7179" max="7428" width="9" style="43" customWidth="1"/>
    <col min="7429" max="7429" width="29.625" style="43" customWidth="1"/>
    <col min="7430" max="7430" width="12.75" style="43"/>
    <col min="7431" max="7431" width="29.75" style="43" customWidth="1"/>
    <col min="7432" max="7432" width="17" style="43" customWidth="1"/>
    <col min="7433" max="7433" width="37" style="43" customWidth="1"/>
    <col min="7434" max="7434" width="17.375" style="43" customWidth="1"/>
    <col min="7435" max="7684" width="9" style="43" customWidth="1"/>
    <col min="7685" max="7685" width="29.625" style="43" customWidth="1"/>
    <col min="7686" max="7686" width="12.75" style="43"/>
    <col min="7687" max="7687" width="29.75" style="43" customWidth="1"/>
    <col min="7688" max="7688" width="17" style="43" customWidth="1"/>
    <col min="7689" max="7689" width="37" style="43" customWidth="1"/>
    <col min="7690" max="7690" width="17.375" style="43" customWidth="1"/>
    <col min="7691" max="7940" width="9" style="43" customWidth="1"/>
    <col min="7941" max="7941" width="29.625" style="43" customWidth="1"/>
    <col min="7942" max="7942" width="12.75" style="43"/>
    <col min="7943" max="7943" width="29.75" style="43" customWidth="1"/>
    <col min="7944" max="7944" width="17" style="43" customWidth="1"/>
    <col min="7945" max="7945" width="37" style="43" customWidth="1"/>
    <col min="7946" max="7946" width="17.375" style="43" customWidth="1"/>
    <col min="7947" max="8196" width="9" style="43" customWidth="1"/>
    <col min="8197" max="8197" width="29.625" style="43" customWidth="1"/>
    <col min="8198" max="8198" width="12.75" style="43"/>
    <col min="8199" max="8199" width="29.75" style="43" customWidth="1"/>
    <col min="8200" max="8200" width="17" style="43" customWidth="1"/>
    <col min="8201" max="8201" width="37" style="43" customWidth="1"/>
    <col min="8202" max="8202" width="17.375" style="43" customWidth="1"/>
    <col min="8203" max="8452" width="9" style="43" customWidth="1"/>
    <col min="8453" max="8453" width="29.625" style="43" customWidth="1"/>
    <col min="8454" max="8454" width="12.75" style="43"/>
    <col min="8455" max="8455" width="29.75" style="43" customWidth="1"/>
    <col min="8456" max="8456" width="17" style="43" customWidth="1"/>
    <col min="8457" max="8457" width="37" style="43" customWidth="1"/>
    <col min="8458" max="8458" width="17.375" style="43" customWidth="1"/>
    <col min="8459" max="8708" width="9" style="43" customWidth="1"/>
    <col min="8709" max="8709" width="29.625" style="43" customWidth="1"/>
    <col min="8710" max="8710" width="12.75" style="43"/>
    <col min="8711" max="8711" width="29.75" style="43" customWidth="1"/>
    <col min="8712" max="8712" width="17" style="43" customWidth="1"/>
    <col min="8713" max="8713" width="37" style="43" customWidth="1"/>
    <col min="8714" max="8714" width="17.375" style="43" customWidth="1"/>
    <col min="8715" max="8964" width="9" style="43" customWidth="1"/>
    <col min="8965" max="8965" width="29.625" style="43" customWidth="1"/>
    <col min="8966" max="8966" width="12.75" style="43"/>
    <col min="8967" max="8967" width="29.75" style="43" customWidth="1"/>
    <col min="8968" max="8968" width="17" style="43" customWidth="1"/>
    <col min="8969" max="8969" width="37" style="43" customWidth="1"/>
    <col min="8970" max="8970" width="17.375" style="43" customWidth="1"/>
    <col min="8971" max="9220" width="9" style="43" customWidth="1"/>
    <col min="9221" max="9221" width="29.625" style="43" customWidth="1"/>
    <col min="9222" max="9222" width="12.75" style="43"/>
    <col min="9223" max="9223" width="29.75" style="43" customWidth="1"/>
    <col min="9224" max="9224" width="17" style="43" customWidth="1"/>
    <col min="9225" max="9225" width="37" style="43" customWidth="1"/>
    <col min="9226" max="9226" width="17.375" style="43" customWidth="1"/>
    <col min="9227" max="9476" width="9" style="43" customWidth="1"/>
    <col min="9477" max="9477" width="29.625" style="43" customWidth="1"/>
    <col min="9478" max="9478" width="12.75" style="43"/>
    <col min="9479" max="9479" width="29.75" style="43" customWidth="1"/>
    <col min="9480" max="9480" width="17" style="43" customWidth="1"/>
    <col min="9481" max="9481" width="37" style="43" customWidth="1"/>
    <col min="9482" max="9482" width="17.375" style="43" customWidth="1"/>
    <col min="9483" max="9732" width="9" style="43" customWidth="1"/>
    <col min="9733" max="9733" width="29.625" style="43" customWidth="1"/>
    <col min="9734" max="9734" width="12.75" style="43"/>
    <col min="9735" max="9735" width="29.75" style="43" customWidth="1"/>
    <col min="9736" max="9736" width="17" style="43" customWidth="1"/>
    <col min="9737" max="9737" width="37" style="43" customWidth="1"/>
    <col min="9738" max="9738" width="17.375" style="43" customWidth="1"/>
    <col min="9739" max="9988" width="9" style="43" customWidth="1"/>
    <col min="9989" max="9989" width="29.625" style="43" customWidth="1"/>
    <col min="9990" max="9990" width="12.75" style="43"/>
    <col min="9991" max="9991" width="29.75" style="43" customWidth="1"/>
    <col min="9992" max="9992" width="17" style="43" customWidth="1"/>
    <col min="9993" max="9993" width="37" style="43" customWidth="1"/>
    <col min="9994" max="9994" width="17.375" style="43" customWidth="1"/>
    <col min="9995" max="10244" width="9" style="43" customWidth="1"/>
    <col min="10245" max="10245" width="29.625" style="43" customWidth="1"/>
    <col min="10246" max="10246" width="12.75" style="43"/>
    <col min="10247" max="10247" width="29.75" style="43" customWidth="1"/>
    <col min="10248" max="10248" width="17" style="43" customWidth="1"/>
    <col min="10249" max="10249" width="37" style="43" customWidth="1"/>
    <col min="10250" max="10250" width="17.375" style="43" customWidth="1"/>
    <col min="10251" max="10500" width="9" style="43" customWidth="1"/>
    <col min="10501" max="10501" width="29.625" style="43" customWidth="1"/>
    <col min="10502" max="10502" width="12.75" style="43"/>
    <col min="10503" max="10503" width="29.75" style="43" customWidth="1"/>
    <col min="10504" max="10504" width="17" style="43" customWidth="1"/>
    <col min="10505" max="10505" width="37" style="43" customWidth="1"/>
    <col min="10506" max="10506" width="17.375" style="43" customWidth="1"/>
    <col min="10507" max="10756" width="9" style="43" customWidth="1"/>
    <col min="10757" max="10757" width="29.625" style="43" customWidth="1"/>
    <col min="10758" max="10758" width="12.75" style="43"/>
    <col min="10759" max="10759" width="29.75" style="43" customWidth="1"/>
    <col min="10760" max="10760" width="17" style="43" customWidth="1"/>
    <col min="10761" max="10761" width="37" style="43" customWidth="1"/>
    <col min="10762" max="10762" width="17.375" style="43" customWidth="1"/>
    <col min="10763" max="11012" width="9" style="43" customWidth="1"/>
    <col min="11013" max="11013" width="29.625" style="43" customWidth="1"/>
    <col min="11014" max="11014" width="12.75" style="43"/>
    <col min="11015" max="11015" width="29.75" style="43" customWidth="1"/>
    <col min="11016" max="11016" width="17" style="43" customWidth="1"/>
    <col min="11017" max="11017" width="37" style="43" customWidth="1"/>
    <col min="11018" max="11018" width="17.375" style="43" customWidth="1"/>
    <col min="11019" max="11268" width="9" style="43" customWidth="1"/>
    <col min="11269" max="11269" width="29.625" style="43" customWidth="1"/>
    <col min="11270" max="11270" width="12.75" style="43"/>
    <col min="11271" max="11271" width="29.75" style="43" customWidth="1"/>
    <col min="11272" max="11272" width="17" style="43" customWidth="1"/>
    <col min="11273" max="11273" width="37" style="43" customWidth="1"/>
    <col min="11274" max="11274" width="17.375" style="43" customWidth="1"/>
    <col min="11275" max="11524" width="9" style="43" customWidth="1"/>
    <col min="11525" max="11525" width="29.625" style="43" customWidth="1"/>
    <col min="11526" max="11526" width="12.75" style="43"/>
    <col min="11527" max="11527" width="29.75" style="43" customWidth="1"/>
    <col min="11528" max="11528" width="17" style="43" customWidth="1"/>
    <col min="11529" max="11529" width="37" style="43" customWidth="1"/>
    <col min="11530" max="11530" width="17.375" style="43" customWidth="1"/>
    <col min="11531" max="11780" width="9" style="43" customWidth="1"/>
    <col min="11781" max="11781" width="29.625" style="43" customWidth="1"/>
    <col min="11782" max="11782" width="12.75" style="43"/>
    <col min="11783" max="11783" width="29.75" style="43" customWidth="1"/>
    <col min="11784" max="11784" width="17" style="43" customWidth="1"/>
    <col min="11785" max="11785" width="37" style="43" customWidth="1"/>
    <col min="11786" max="11786" width="17.375" style="43" customWidth="1"/>
    <col min="11787" max="12036" width="9" style="43" customWidth="1"/>
    <col min="12037" max="12037" width="29.625" style="43" customWidth="1"/>
    <col min="12038" max="12038" width="12.75" style="43"/>
    <col min="12039" max="12039" width="29.75" style="43" customWidth="1"/>
    <col min="12040" max="12040" width="17" style="43" customWidth="1"/>
    <col min="12041" max="12041" width="37" style="43" customWidth="1"/>
    <col min="12042" max="12042" width="17.375" style="43" customWidth="1"/>
    <col min="12043" max="12292" width="9" style="43" customWidth="1"/>
    <col min="12293" max="12293" width="29.625" style="43" customWidth="1"/>
    <col min="12294" max="12294" width="12.75" style="43"/>
    <col min="12295" max="12295" width="29.75" style="43" customWidth="1"/>
    <col min="12296" max="12296" width="17" style="43" customWidth="1"/>
    <col min="12297" max="12297" width="37" style="43" customWidth="1"/>
    <col min="12298" max="12298" width="17.375" style="43" customWidth="1"/>
    <col min="12299" max="12548" width="9" style="43" customWidth="1"/>
    <col min="12549" max="12549" width="29.625" style="43" customWidth="1"/>
    <col min="12550" max="12550" width="12.75" style="43"/>
    <col min="12551" max="12551" width="29.75" style="43" customWidth="1"/>
    <col min="12552" max="12552" width="17" style="43" customWidth="1"/>
    <col min="12553" max="12553" width="37" style="43" customWidth="1"/>
    <col min="12554" max="12554" width="17.375" style="43" customWidth="1"/>
    <col min="12555" max="12804" width="9" style="43" customWidth="1"/>
    <col min="12805" max="12805" width="29.625" style="43" customWidth="1"/>
    <col min="12806" max="12806" width="12.75" style="43"/>
    <col min="12807" max="12807" width="29.75" style="43" customWidth="1"/>
    <col min="12808" max="12808" width="17" style="43" customWidth="1"/>
    <col min="12809" max="12809" width="37" style="43" customWidth="1"/>
    <col min="12810" max="12810" width="17.375" style="43" customWidth="1"/>
    <col min="12811" max="13060" width="9" style="43" customWidth="1"/>
    <col min="13061" max="13061" width="29.625" style="43" customWidth="1"/>
    <col min="13062" max="13062" width="12.75" style="43"/>
    <col min="13063" max="13063" width="29.75" style="43" customWidth="1"/>
    <col min="13064" max="13064" width="17" style="43" customWidth="1"/>
    <col min="13065" max="13065" width="37" style="43" customWidth="1"/>
    <col min="13066" max="13066" width="17.375" style="43" customWidth="1"/>
    <col min="13067" max="13316" width="9" style="43" customWidth="1"/>
    <col min="13317" max="13317" width="29.625" style="43" customWidth="1"/>
    <col min="13318" max="13318" width="12.75" style="43"/>
    <col min="13319" max="13319" width="29.75" style="43" customWidth="1"/>
    <col min="13320" max="13320" width="17" style="43" customWidth="1"/>
    <col min="13321" max="13321" width="37" style="43" customWidth="1"/>
    <col min="13322" max="13322" width="17.375" style="43" customWidth="1"/>
    <col min="13323" max="13572" width="9" style="43" customWidth="1"/>
    <col min="13573" max="13573" width="29.625" style="43" customWidth="1"/>
    <col min="13574" max="13574" width="12.75" style="43"/>
    <col min="13575" max="13575" width="29.75" style="43" customWidth="1"/>
    <col min="13576" max="13576" width="17" style="43" customWidth="1"/>
    <col min="13577" max="13577" width="37" style="43" customWidth="1"/>
    <col min="13578" max="13578" width="17.375" style="43" customWidth="1"/>
    <col min="13579" max="13828" width="9" style="43" customWidth="1"/>
    <col min="13829" max="13829" width="29.625" style="43" customWidth="1"/>
    <col min="13830" max="13830" width="12.75" style="43"/>
    <col min="13831" max="13831" width="29.75" style="43" customWidth="1"/>
    <col min="13832" max="13832" width="17" style="43" customWidth="1"/>
    <col min="13833" max="13833" width="37" style="43" customWidth="1"/>
    <col min="13834" max="13834" width="17.375" style="43" customWidth="1"/>
    <col min="13835" max="14084" width="9" style="43" customWidth="1"/>
    <col min="14085" max="14085" width="29.625" style="43" customWidth="1"/>
    <col min="14086" max="14086" width="12.75" style="43"/>
    <col min="14087" max="14087" width="29.75" style="43" customWidth="1"/>
    <col min="14088" max="14088" width="17" style="43" customWidth="1"/>
    <col min="14089" max="14089" width="37" style="43" customWidth="1"/>
    <col min="14090" max="14090" width="17.375" style="43" customWidth="1"/>
    <col min="14091" max="14340" width="9" style="43" customWidth="1"/>
    <col min="14341" max="14341" width="29.625" style="43" customWidth="1"/>
    <col min="14342" max="14342" width="12.75" style="43"/>
    <col min="14343" max="14343" width="29.75" style="43" customWidth="1"/>
    <col min="14344" max="14344" width="17" style="43" customWidth="1"/>
    <col min="14345" max="14345" width="37" style="43" customWidth="1"/>
    <col min="14346" max="14346" width="17.375" style="43" customWidth="1"/>
    <col min="14347" max="14596" width="9" style="43" customWidth="1"/>
    <col min="14597" max="14597" width="29.625" style="43" customWidth="1"/>
    <col min="14598" max="14598" width="12.75" style="43"/>
    <col min="14599" max="14599" width="29.75" style="43" customWidth="1"/>
    <col min="14600" max="14600" width="17" style="43" customWidth="1"/>
    <col min="14601" max="14601" width="37" style="43" customWidth="1"/>
    <col min="14602" max="14602" width="17.375" style="43" customWidth="1"/>
    <col min="14603" max="14852" width="9" style="43" customWidth="1"/>
    <col min="14853" max="14853" width="29.625" style="43" customWidth="1"/>
    <col min="14854" max="14854" width="12.75" style="43"/>
    <col min="14855" max="14855" width="29.75" style="43" customWidth="1"/>
    <col min="14856" max="14856" width="17" style="43" customWidth="1"/>
    <col min="14857" max="14857" width="37" style="43" customWidth="1"/>
    <col min="14858" max="14858" width="17.375" style="43" customWidth="1"/>
    <col min="14859" max="15108" width="9" style="43" customWidth="1"/>
    <col min="15109" max="15109" width="29.625" style="43" customWidth="1"/>
    <col min="15110" max="15110" width="12.75" style="43"/>
    <col min="15111" max="15111" width="29.75" style="43" customWidth="1"/>
    <col min="15112" max="15112" width="17" style="43" customWidth="1"/>
    <col min="15113" max="15113" width="37" style="43" customWidth="1"/>
    <col min="15114" max="15114" width="17.375" style="43" customWidth="1"/>
    <col min="15115" max="15364" width="9" style="43" customWidth="1"/>
    <col min="15365" max="15365" width="29.625" style="43" customWidth="1"/>
    <col min="15366" max="15366" width="12.75" style="43"/>
    <col min="15367" max="15367" width="29.75" style="43" customWidth="1"/>
    <col min="15368" max="15368" width="17" style="43" customWidth="1"/>
    <col min="15369" max="15369" width="37" style="43" customWidth="1"/>
    <col min="15370" max="15370" width="17.375" style="43" customWidth="1"/>
    <col min="15371" max="15620" width="9" style="43" customWidth="1"/>
    <col min="15621" max="15621" width="29.625" style="43" customWidth="1"/>
    <col min="15622" max="15622" width="12.75" style="43"/>
    <col min="15623" max="15623" width="29.75" style="43" customWidth="1"/>
    <col min="15624" max="15624" width="17" style="43" customWidth="1"/>
    <col min="15625" max="15625" width="37" style="43" customWidth="1"/>
    <col min="15626" max="15626" width="17.375" style="43" customWidth="1"/>
    <col min="15627" max="15876" width="9" style="43" customWidth="1"/>
    <col min="15877" max="15877" width="29.625" style="43" customWidth="1"/>
    <col min="15878" max="15878" width="12.75" style="43"/>
    <col min="15879" max="15879" width="29.75" style="43" customWidth="1"/>
    <col min="15880" max="15880" width="17" style="43" customWidth="1"/>
    <col min="15881" max="15881" width="37" style="43" customWidth="1"/>
    <col min="15882" max="15882" width="17.375" style="43" customWidth="1"/>
    <col min="15883" max="16132" width="9" style="43" customWidth="1"/>
    <col min="16133" max="16133" width="29.625" style="43" customWidth="1"/>
    <col min="16134" max="16134" width="12.75" style="43"/>
    <col min="16135" max="16135" width="29.75" style="43" customWidth="1"/>
    <col min="16136" max="16136" width="17" style="43" customWidth="1"/>
    <col min="16137" max="16137" width="37" style="43" customWidth="1"/>
    <col min="16138" max="16138" width="17.375" style="43" customWidth="1"/>
    <col min="16139" max="16384" width="9" style="43" customWidth="1"/>
  </cols>
  <sheetData>
    <row r="1" spans="1:17" ht="18.75" customHeight="1">
      <c r="A1" s="339" t="s">
        <v>241</v>
      </c>
      <c r="B1" s="339"/>
      <c r="C1" s="339"/>
      <c r="D1" s="339"/>
      <c r="E1" s="339"/>
      <c r="F1" s="339"/>
      <c r="G1" s="339"/>
      <c r="H1" s="339"/>
      <c r="I1" s="36"/>
      <c r="J1" s="63"/>
      <c r="K1" s="36"/>
      <c r="L1" s="36"/>
      <c r="M1" s="36"/>
    </row>
    <row r="2" spans="1:17" ht="27.6" customHeight="1">
      <c r="A2" s="336" t="s">
        <v>301</v>
      </c>
      <c r="B2" s="336"/>
      <c r="C2" s="336"/>
      <c r="D2" s="336"/>
      <c r="E2" s="336"/>
      <c r="F2" s="336"/>
      <c r="G2" s="336"/>
      <c r="H2" s="336"/>
      <c r="I2" s="336"/>
      <c r="J2" s="336"/>
      <c r="K2" s="336"/>
      <c r="L2" s="336"/>
      <c r="M2" s="336"/>
      <c r="N2" s="336"/>
    </row>
    <row r="3" spans="1:17" ht="23.25" customHeight="1" thickBot="1">
      <c r="A3" s="44"/>
      <c r="B3" s="44"/>
      <c r="C3" s="44"/>
      <c r="D3" s="44"/>
      <c r="E3" s="44"/>
      <c r="F3" s="44"/>
      <c r="G3" s="44"/>
      <c r="H3" s="44"/>
      <c r="I3" s="343" t="s">
        <v>81</v>
      </c>
      <c r="J3" s="343"/>
      <c r="K3" s="343"/>
      <c r="L3" s="343"/>
      <c r="M3" s="343"/>
      <c r="N3" s="343"/>
    </row>
    <row r="4" spans="1:17" s="45" customFormat="1" ht="56.25">
      <c r="A4" s="177" t="s">
        <v>71</v>
      </c>
      <c r="B4" s="178" t="s">
        <v>29</v>
      </c>
      <c r="C4" s="178" t="s">
        <v>232</v>
      </c>
      <c r="D4" s="178" t="s">
        <v>173</v>
      </c>
      <c r="E4" s="178" t="s">
        <v>43</v>
      </c>
      <c r="F4" s="178" t="s">
        <v>256</v>
      </c>
      <c r="G4" s="179" t="s">
        <v>255</v>
      </c>
      <c r="H4" s="184" t="s">
        <v>72</v>
      </c>
      <c r="I4" s="178" t="s">
        <v>29</v>
      </c>
      <c r="J4" s="178" t="s">
        <v>232</v>
      </c>
      <c r="K4" s="178" t="s">
        <v>173</v>
      </c>
      <c r="L4" s="178" t="s">
        <v>43</v>
      </c>
      <c r="M4" s="178" t="s">
        <v>256</v>
      </c>
      <c r="N4" s="181" t="s">
        <v>255</v>
      </c>
    </row>
    <row r="5" spans="1:17" s="45" customFormat="1" ht="24" customHeight="1">
      <c r="A5" s="76" t="s">
        <v>73</v>
      </c>
      <c r="B5" s="222">
        <f>B6+B19</f>
        <v>0</v>
      </c>
      <c r="C5" s="222">
        <f>C6+C19</f>
        <v>0</v>
      </c>
      <c r="D5" s="123"/>
      <c r="E5" s="222">
        <f>E6+E19</f>
        <v>0</v>
      </c>
      <c r="F5" s="123"/>
      <c r="G5" s="124"/>
      <c r="H5" s="125" t="s">
        <v>73</v>
      </c>
      <c r="I5" s="222">
        <f>B5</f>
        <v>0</v>
      </c>
      <c r="J5" s="222">
        <f>C5</f>
        <v>0</v>
      </c>
      <c r="K5" s="123"/>
      <c r="L5" s="222">
        <f>E5</f>
        <v>0</v>
      </c>
      <c r="M5" s="123"/>
      <c r="N5" s="126"/>
    </row>
    <row r="6" spans="1:17" s="45" customFormat="1" ht="24" customHeight="1">
      <c r="A6" s="127" t="s">
        <v>38</v>
      </c>
      <c r="B6" s="222">
        <f>SUM(B7:B10)</f>
        <v>0</v>
      </c>
      <c r="C6" s="222">
        <f>SUM(C7:C10)</f>
        <v>0</v>
      </c>
      <c r="D6" s="123"/>
      <c r="E6" s="222">
        <f>SUM(E7:E10)</f>
        <v>0</v>
      </c>
      <c r="F6" s="123"/>
      <c r="G6" s="128"/>
      <c r="H6" s="129" t="s">
        <v>74</v>
      </c>
      <c r="I6" s="222">
        <f>SUM(I7,I12,I15,I17)</f>
        <v>0</v>
      </c>
      <c r="J6" s="222">
        <f>SUM(J7,J12,J15,J17)</f>
        <v>0</v>
      </c>
      <c r="K6" s="123"/>
      <c r="L6" s="222">
        <f>SUM(L7,L12,L15,L17)</f>
        <v>0</v>
      </c>
      <c r="M6" s="123"/>
      <c r="N6" s="130"/>
    </row>
    <row r="7" spans="1:17" s="45" customFormat="1" ht="22.5" customHeight="1">
      <c r="A7" s="131" t="s">
        <v>93</v>
      </c>
      <c r="B7" s="221"/>
      <c r="C7" s="221"/>
      <c r="D7" s="132"/>
      <c r="E7" s="221"/>
      <c r="F7" s="132"/>
      <c r="G7" s="133"/>
      <c r="H7" s="134" t="s">
        <v>125</v>
      </c>
      <c r="I7" s="221">
        <f>SUM(I8:I11)</f>
        <v>0</v>
      </c>
      <c r="J7" s="221">
        <f>SUM(J8:J11)</f>
        <v>0</v>
      </c>
      <c r="K7" s="132"/>
      <c r="L7" s="221">
        <f>SUM(L8:L11)</f>
        <v>0</v>
      </c>
      <c r="M7" s="132"/>
      <c r="N7" s="135"/>
      <c r="Q7" s="46"/>
    </row>
    <row r="8" spans="1:17" s="45" customFormat="1" ht="22.5" customHeight="1">
      <c r="A8" s="131" t="s">
        <v>61</v>
      </c>
      <c r="B8" s="221"/>
      <c r="C8" s="221"/>
      <c r="D8" s="132"/>
      <c r="E8" s="221"/>
      <c r="F8" s="132"/>
      <c r="G8" s="133"/>
      <c r="H8" s="134" t="s">
        <v>126</v>
      </c>
      <c r="I8" s="221"/>
      <c r="J8" s="221"/>
      <c r="K8" s="132"/>
      <c r="L8" s="221"/>
      <c r="M8" s="132"/>
      <c r="N8" s="135"/>
      <c r="Q8" s="46"/>
    </row>
    <row r="9" spans="1:17" s="45" customFormat="1" ht="22.5" customHeight="1">
      <c r="A9" s="131" t="s">
        <v>75</v>
      </c>
      <c r="B9" s="221"/>
      <c r="C9" s="221"/>
      <c r="D9" s="132"/>
      <c r="E9" s="221"/>
      <c r="F9" s="132"/>
      <c r="G9" s="133"/>
      <c r="H9" s="134" t="s">
        <v>127</v>
      </c>
      <c r="I9" s="221"/>
      <c r="J9" s="221"/>
      <c r="K9" s="132"/>
      <c r="L9" s="221"/>
      <c r="M9" s="132"/>
      <c r="N9" s="135"/>
      <c r="Q9" s="46"/>
    </row>
    <row r="10" spans="1:17" s="45" customFormat="1" ht="22.5" customHeight="1">
      <c r="A10" s="131" t="s">
        <v>216</v>
      </c>
      <c r="B10" s="221"/>
      <c r="C10" s="221"/>
      <c r="D10" s="136"/>
      <c r="E10" s="221"/>
      <c r="F10" s="136"/>
      <c r="G10" s="136"/>
      <c r="H10" s="134" t="s">
        <v>264</v>
      </c>
      <c r="I10" s="221"/>
      <c r="J10" s="221"/>
      <c r="K10" s="132"/>
      <c r="L10" s="221"/>
      <c r="M10" s="132"/>
      <c r="N10" s="135"/>
      <c r="Q10" s="46"/>
    </row>
    <row r="11" spans="1:17" s="45" customFormat="1" ht="22.5" customHeight="1">
      <c r="A11" s="131"/>
      <c r="B11" s="221"/>
      <c r="C11" s="221"/>
      <c r="D11" s="137"/>
      <c r="E11" s="221"/>
      <c r="F11" s="137"/>
      <c r="G11" s="137"/>
      <c r="H11" s="134" t="s">
        <v>128</v>
      </c>
      <c r="I11" s="221"/>
      <c r="J11" s="221"/>
      <c r="K11" s="132"/>
      <c r="L11" s="221"/>
      <c r="M11" s="132"/>
      <c r="N11" s="135"/>
      <c r="Q11" s="46"/>
    </row>
    <row r="12" spans="1:17" s="45" customFormat="1" ht="22.5" customHeight="1">
      <c r="A12" s="138"/>
      <c r="B12" s="221"/>
      <c r="C12" s="221"/>
      <c r="D12" s="137"/>
      <c r="E12" s="221"/>
      <c r="F12" s="137"/>
      <c r="G12" s="137"/>
      <c r="H12" s="134" t="s">
        <v>129</v>
      </c>
      <c r="I12" s="221">
        <f>SUM(I13:I14)</f>
        <v>0</v>
      </c>
      <c r="J12" s="221">
        <f>SUM(J13:J14)</f>
        <v>0</v>
      </c>
      <c r="K12" s="132"/>
      <c r="L12" s="221">
        <f>SUM(L13:L14)</f>
        <v>0</v>
      </c>
      <c r="M12" s="132"/>
      <c r="N12" s="135"/>
      <c r="Q12" s="46"/>
    </row>
    <row r="13" spans="1:17" s="45" customFormat="1" ht="22.5" customHeight="1">
      <c r="A13" s="138"/>
      <c r="B13" s="221"/>
      <c r="C13" s="221"/>
      <c r="D13" s="137"/>
      <c r="E13" s="221"/>
      <c r="F13" s="137"/>
      <c r="G13" s="137"/>
      <c r="H13" s="139" t="s">
        <v>163</v>
      </c>
      <c r="I13" s="221"/>
      <c r="J13" s="221"/>
      <c r="K13" s="132"/>
      <c r="L13" s="221"/>
      <c r="M13" s="132"/>
      <c r="N13" s="135"/>
      <c r="Q13" s="46"/>
    </row>
    <row r="14" spans="1:17" s="45" customFormat="1" ht="22.5" customHeight="1">
      <c r="A14" s="140"/>
      <c r="B14" s="221"/>
      <c r="C14" s="221"/>
      <c r="D14" s="137"/>
      <c r="E14" s="221"/>
      <c r="F14" s="137"/>
      <c r="G14" s="137"/>
      <c r="H14" s="134" t="s">
        <v>130</v>
      </c>
      <c r="I14" s="221"/>
      <c r="J14" s="221"/>
      <c r="K14" s="132"/>
      <c r="L14" s="221"/>
      <c r="M14" s="132"/>
      <c r="N14" s="135"/>
      <c r="Q14" s="46"/>
    </row>
    <row r="15" spans="1:17" s="45" customFormat="1" ht="22.5" customHeight="1">
      <c r="A15" s="140"/>
      <c r="B15" s="221"/>
      <c r="C15" s="221"/>
      <c r="D15" s="137"/>
      <c r="E15" s="221"/>
      <c r="F15" s="137"/>
      <c r="G15" s="137"/>
      <c r="H15" s="134" t="s">
        <v>131</v>
      </c>
      <c r="I15" s="221">
        <f>I16</f>
        <v>0</v>
      </c>
      <c r="J15" s="221">
        <f>J16</f>
        <v>0</v>
      </c>
      <c r="K15" s="132"/>
      <c r="L15" s="221">
        <f>L16</f>
        <v>0</v>
      </c>
      <c r="M15" s="132"/>
      <c r="N15" s="126"/>
      <c r="Q15" s="46"/>
    </row>
    <row r="16" spans="1:17" s="45" customFormat="1" ht="22.5" customHeight="1">
      <c r="A16" s="140"/>
      <c r="B16" s="221"/>
      <c r="C16" s="221"/>
      <c r="D16" s="137"/>
      <c r="E16" s="221"/>
      <c r="F16" s="137"/>
      <c r="G16" s="137"/>
      <c r="H16" s="134" t="s">
        <v>132</v>
      </c>
      <c r="I16" s="221"/>
      <c r="J16" s="221"/>
      <c r="K16" s="132"/>
      <c r="L16" s="221"/>
      <c r="M16" s="132"/>
      <c r="N16" s="126"/>
      <c r="Q16" s="46"/>
    </row>
    <row r="17" spans="1:17" s="45" customFormat="1" ht="22.5" customHeight="1">
      <c r="A17" s="140"/>
      <c r="B17" s="221"/>
      <c r="C17" s="221"/>
      <c r="D17" s="137"/>
      <c r="E17" s="221"/>
      <c r="F17" s="137"/>
      <c r="G17" s="137"/>
      <c r="H17" s="134" t="s">
        <v>133</v>
      </c>
      <c r="I17" s="221">
        <f>I18</f>
        <v>0</v>
      </c>
      <c r="J17" s="221">
        <f>J18</f>
        <v>0</v>
      </c>
      <c r="K17" s="132"/>
      <c r="L17" s="221">
        <f>L18</f>
        <v>0</v>
      </c>
      <c r="M17" s="132"/>
      <c r="N17" s="126"/>
      <c r="Q17" s="46"/>
    </row>
    <row r="18" spans="1:17" s="45" customFormat="1" ht="22.5" customHeight="1">
      <c r="A18" s="141"/>
      <c r="B18" s="221"/>
      <c r="C18" s="221"/>
      <c r="D18" s="142"/>
      <c r="E18" s="221"/>
      <c r="F18" s="142"/>
      <c r="G18" s="142"/>
      <c r="H18" s="134" t="s">
        <v>134</v>
      </c>
      <c r="I18" s="221"/>
      <c r="J18" s="221"/>
      <c r="K18" s="132"/>
      <c r="L18" s="221"/>
      <c r="M18" s="132"/>
      <c r="N18" s="143"/>
      <c r="Q18" s="46"/>
    </row>
    <row r="19" spans="1:17" s="45" customFormat="1" ht="22.5" customHeight="1">
      <c r="A19" s="127" t="s">
        <v>76</v>
      </c>
      <c r="B19" s="222">
        <f>SUM(B20:B21)</f>
        <v>0</v>
      </c>
      <c r="C19" s="222">
        <f>SUM(C20:C21)</f>
        <v>0</v>
      </c>
      <c r="D19" s="123"/>
      <c r="E19" s="222">
        <f>SUM(E20:E21)</f>
        <v>0</v>
      </c>
      <c r="F19" s="123"/>
      <c r="G19" s="88"/>
      <c r="H19" s="144" t="s">
        <v>77</v>
      </c>
      <c r="I19" s="222">
        <f>SUM(I20:I22)</f>
        <v>0</v>
      </c>
      <c r="J19" s="222">
        <f>SUM(J20:J22)</f>
        <v>0</v>
      </c>
      <c r="K19" s="123"/>
      <c r="L19" s="222">
        <f>SUM(L20:L22)</f>
        <v>0</v>
      </c>
      <c r="M19" s="123"/>
      <c r="N19" s="89"/>
    </row>
    <row r="20" spans="1:17" s="45" customFormat="1" ht="22.5" customHeight="1">
      <c r="A20" s="106" t="s">
        <v>294</v>
      </c>
      <c r="B20" s="221"/>
      <c r="C20" s="221"/>
      <c r="D20" s="132"/>
      <c r="E20" s="221"/>
      <c r="F20" s="132"/>
      <c r="G20" s="142"/>
      <c r="H20" s="112" t="s">
        <v>78</v>
      </c>
      <c r="I20" s="221"/>
      <c r="J20" s="221"/>
      <c r="K20" s="132"/>
      <c r="L20" s="221"/>
      <c r="M20" s="132"/>
      <c r="N20" s="126"/>
    </row>
    <row r="21" spans="1:17" s="45" customFormat="1" ht="22.5" customHeight="1">
      <c r="A21" s="106" t="s">
        <v>114</v>
      </c>
      <c r="B21" s="221"/>
      <c r="C21" s="221"/>
      <c r="D21" s="132"/>
      <c r="E21" s="221"/>
      <c r="F21" s="132"/>
      <c r="G21" s="142"/>
      <c r="H21" s="112" t="s">
        <v>79</v>
      </c>
      <c r="I21" s="132"/>
      <c r="J21" s="132"/>
      <c r="K21" s="132"/>
      <c r="L21" s="132"/>
      <c r="M21" s="132"/>
      <c r="N21" s="126"/>
    </row>
    <row r="22" spans="1:17" s="45" customFormat="1" ht="20.100000000000001" customHeight="1">
      <c r="A22" s="145"/>
      <c r="B22" s="146"/>
      <c r="C22" s="146"/>
      <c r="D22" s="146"/>
      <c r="E22" s="146"/>
      <c r="F22" s="146"/>
      <c r="G22" s="146"/>
      <c r="H22" s="120" t="s">
        <v>80</v>
      </c>
      <c r="I22" s="147"/>
      <c r="J22" s="147"/>
      <c r="K22" s="147"/>
      <c r="L22" s="147"/>
      <c r="M22" s="147"/>
      <c r="N22" s="148"/>
    </row>
    <row r="23" spans="1:17" ht="66" customHeight="1">
      <c r="A23" s="342" t="s">
        <v>1649</v>
      </c>
      <c r="B23" s="342"/>
      <c r="C23" s="342"/>
      <c r="D23" s="342"/>
      <c r="E23" s="342"/>
      <c r="F23" s="342"/>
      <c r="G23" s="342"/>
      <c r="H23" s="342"/>
      <c r="I23" s="342"/>
      <c r="J23" s="342"/>
      <c r="K23" s="342"/>
      <c r="L23" s="342"/>
      <c r="M23" s="342"/>
      <c r="N23" s="342"/>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1"/>
  <sheetViews>
    <sheetView topLeftCell="A10" workbookViewId="0">
      <selection activeCell="C28" sqref="C28"/>
    </sheetView>
  </sheetViews>
  <sheetFormatPr defaultColWidth="9" defaultRowHeight="13.5"/>
  <cols>
    <col min="1" max="1" width="31" style="50" customWidth="1"/>
    <col min="2" max="2" width="15.375" style="54" customWidth="1"/>
    <col min="3" max="3" width="10.875" style="57" customWidth="1"/>
    <col min="4" max="4" width="31.5" style="50" bestFit="1" customWidth="1"/>
    <col min="5" max="5" width="14.125" style="50" customWidth="1"/>
    <col min="6" max="6" width="10.875" style="50" customWidth="1"/>
    <col min="7" max="7" width="11.625" style="50" bestFit="1" customWidth="1"/>
    <col min="8" max="16384" width="9" style="50"/>
  </cols>
  <sheetData>
    <row r="1" spans="1:7" ht="18" customHeight="1">
      <c r="A1" s="331" t="s">
        <v>259</v>
      </c>
      <c r="B1" s="331"/>
      <c r="C1" s="331"/>
      <c r="D1" s="331"/>
      <c r="E1" s="331"/>
      <c r="F1" s="331"/>
    </row>
    <row r="2" spans="1:7" ht="22.5">
      <c r="A2" s="333" t="s">
        <v>302</v>
      </c>
      <c r="B2" s="333"/>
      <c r="C2" s="333"/>
      <c r="D2" s="333"/>
      <c r="E2" s="333"/>
      <c r="F2" s="333"/>
    </row>
    <row r="3" spans="1:7" ht="23.25" thickBot="1">
      <c r="A3" s="51"/>
      <c r="B3" s="52"/>
      <c r="C3" s="53"/>
      <c r="D3" s="51"/>
      <c r="E3" s="344" t="s">
        <v>32</v>
      </c>
      <c r="F3" s="344"/>
    </row>
    <row r="4" spans="1:7" ht="56.25">
      <c r="A4" s="185" t="s">
        <v>71</v>
      </c>
      <c r="B4" s="186" t="s">
        <v>29</v>
      </c>
      <c r="C4" s="187" t="s">
        <v>258</v>
      </c>
      <c r="D4" s="188" t="s">
        <v>1</v>
      </c>
      <c r="E4" s="186" t="s">
        <v>29</v>
      </c>
      <c r="F4" s="189" t="s">
        <v>257</v>
      </c>
    </row>
    <row r="5" spans="1:7" ht="18.75">
      <c r="A5" s="149" t="s">
        <v>37</v>
      </c>
      <c r="B5" s="250">
        <f>B6+B32</f>
        <v>4916</v>
      </c>
      <c r="C5" s="320">
        <f>B5/4778</f>
        <v>1.0288823775638343</v>
      </c>
      <c r="D5" s="150" t="s">
        <v>176</v>
      </c>
      <c r="E5" s="250">
        <f>E6+E32</f>
        <v>4916</v>
      </c>
      <c r="F5" s="324">
        <f>E5/4853</f>
        <v>1.0129816608283535</v>
      </c>
      <c r="G5" s="54"/>
    </row>
    <row r="6" spans="1:7" ht="18.75">
      <c r="A6" s="151" t="s">
        <v>3</v>
      </c>
      <c r="B6" s="250">
        <f>B7+B23</f>
        <v>2411</v>
      </c>
      <c r="C6" s="316">
        <f>B6/2229</f>
        <v>1.0816509645580978</v>
      </c>
      <c r="D6" s="152" t="s">
        <v>4</v>
      </c>
      <c r="E6" s="250">
        <f>SUM(E7:E31)</f>
        <v>4775</v>
      </c>
      <c r="F6" s="321">
        <f>E6/4710</f>
        <v>1.0138004246284502</v>
      </c>
      <c r="G6" s="55"/>
    </row>
    <row r="7" spans="1:7">
      <c r="A7" s="264" t="s">
        <v>177</v>
      </c>
      <c r="B7" s="265">
        <f>SUM(B8:B22)</f>
        <v>2406</v>
      </c>
      <c r="C7" s="266">
        <f>B7/2221</f>
        <v>1.0832958126969834</v>
      </c>
      <c r="D7" s="154" t="s">
        <v>7</v>
      </c>
      <c r="E7" s="251">
        <v>1125</v>
      </c>
      <c r="F7" s="322">
        <f>E7/1061</f>
        <v>1.0603204524033931</v>
      </c>
      <c r="G7" s="55"/>
    </row>
    <row r="8" spans="1:7">
      <c r="A8" s="255" t="s">
        <v>5</v>
      </c>
      <c r="B8" s="251">
        <v>1684</v>
      </c>
      <c r="C8" s="263">
        <f>B8/1561</f>
        <v>1.0787956438180653</v>
      </c>
      <c r="D8" s="154" t="s">
        <v>8</v>
      </c>
      <c r="E8" s="251"/>
      <c r="F8" s="322"/>
      <c r="G8" s="55"/>
    </row>
    <row r="9" spans="1:7">
      <c r="A9" s="255" t="s">
        <v>10</v>
      </c>
      <c r="B9" s="251">
        <v>110</v>
      </c>
      <c r="C9" s="263">
        <f>B9/94</f>
        <v>1.1702127659574468</v>
      </c>
      <c r="D9" s="154" t="s">
        <v>9</v>
      </c>
      <c r="E9" s="251"/>
      <c r="F9" s="322"/>
      <c r="G9" s="55"/>
    </row>
    <row r="10" spans="1:7">
      <c r="A10" s="255" t="s">
        <v>13</v>
      </c>
      <c r="B10" s="251">
        <v>140</v>
      </c>
      <c r="C10" s="263">
        <f>B10/129</f>
        <v>1.0852713178294573</v>
      </c>
      <c r="D10" s="154" t="s">
        <v>11</v>
      </c>
      <c r="E10" s="251"/>
      <c r="F10" s="322"/>
      <c r="G10" s="55"/>
    </row>
    <row r="11" spans="1:7">
      <c r="A11" s="255" t="s">
        <v>284</v>
      </c>
      <c r="B11" s="251">
        <v>1</v>
      </c>
      <c r="C11" s="315"/>
      <c r="D11" s="154" t="s">
        <v>12</v>
      </c>
      <c r="E11" s="251"/>
      <c r="F11" s="322"/>
      <c r="G11" s="55"/>
    </row>
    <row r="12" spans="1:7">
      <c r="A12" s="255" t="s">
        <v>285</v>
      </c>
      <c r="B12" s="251">
        <v>364</v>
      </c>
      <c r="C12" s="263">
        <f>B12/338</f>
        <v>1.0769230769230769</v>
      </c>
      <c r="D12" s="154" t="s">
        <v>14</v>
      </c>
      <c r="E12" s="251"/>
      <c r="F12" s="322"/>
      <c r="G12" s="55"/>
    </row>
    <row r="13" spans="1:7">
      <c r="A13" s="255" t="s">
        <v>16</v>
      </c>
      <c r="B13" s="251">
        <v>32</v>
      </c>
      <c r="C13" s="263">
        <f>B13/30</f>
        <v>1.0666666666666667</v>
      </c>
      <c r="D13" s="154" t="s">
        <v>178</v>
      </c>
      <c r="E13" s="251">
        <v>106</v>
      </c>
      <c r="F13" s="322">
        <f>E13/124</f>
        <v>0.85483870967741937</v>
      </c>
      <c r="G13" s="55"/>
    </row>
    <row r="14" spans="1:7">
      <c r="A14" s="255" t="s">
        <v>286</v>
      </c>
      <c r="B14" s="251">
        <v>55</v>
      </c>
      <c r="C14" s="263">
        <f>B14/55</f>
        <v>1</v>
      </c>
      <c r="D14" s="154" t="s">
        <v>15</v>
      </c>
      <c r="E14" s="251">
        <v>803</v>
      </c>
      <c r="F14" s="322">
        <f>E14/783</f>
        <v>1.0255427841634739</v>
      </c>
      <c r="G14" s="55"/>
    </row>
    <row r="15" spans="1:7">
      <c r="A15" s="255" t="s">
        <v>287</v>
      </c>
      <c r="B15" s="251">
        <v>6</v>
      </c>
      <c r="C15" s="263">
        <f>B15/6</f>
        <v>1</v>
      </c>
      <c r="D15" s="154" t="s">
        <v>179</v>
      </c>
      <c r="E15" s="251">
        <v>173</v>
      </c>
      <c r="F15" s="322">
        <f>E15/165</f>
        <v>1.0484848484848486</v>
      </c>
      <c r="G15" s="55"/>
    </row>
    <row r="16" spans="1:7">
      <c r="A16" s="255" t="s">
        <v>288</v>
      </c>
      <c r="B16" s="251">
        <v>8</v>
      </c>
      <c r="C16" s="263">
        <f>B16/8</f>
        <v>1</v>
      </c>
      <c r="D16" s="154" t="s">
        <v>17</v>
      </c>
      <c r="E16" s="251">
        <v>363</v>
      </c>
      <c r="F16" s="322">
        <f>E16/339</f>
        <v>1.0707964601769913</v>
      </c>
      <c r="G16" s="55"/>
    </row>
    <row r="17" spans="1:11">
      <c r="A17" s="255" t="s">
        <v>289</v>
      </c>
      <c r="B17" s="251"/>
      <c r="C17" s="263" t="e">
        <f>'[1]9-2022公共收入'!D16</f>
        <v>#DIV/0!</v>
      </c>
      <c r="D17" s="154" t="s">
        <v>18</v>
      </c>
      <c r="E17" s="251">
        <v>354</v>
      </c>
      <c r="F17" s="322">
        <f>E17/308</f>
        <v>1.1493506493506493</v>
      </c>
      <c r="G17" s="55"/>
    </row>
    <row r="18" spans="1:11">
      <c r="A18" s="255" t="s">
        <v>290</v>
      </c>
      <c r="B18" s="251">
        <v>6</v>
      </c>
      <c r="C18" s="263">
        <f>B18/8</f>
        <v>0.75</v>
      </c>
      <c r="D18" s="154" t="s">
        <v>19</v>
      </c>
      <c r="E18" s="251">
        <v>1634</v>
      </c>
      <c r="F18" s="322">
        <f>E18/1579</f>
        <v>1.0348321722609246</v>
      </c>
      <c r="G18" s="55"/>
    </row>
    <row r="19" spans="1:11">
      <c r="A19" s="255" t="s">
        <v>291</v>
      </c>
      <c r="B19" s="251"/>
      <c r="C19" s="263" t="e">
        <f>'[1]9-2022公共收入'!D18</f>
        <v>#DIV/0!</v>
      </c>
      <c r="D19" s="154" t="s">
        <v>21</v>
      </c>
      <c r="E19" s="251"/>
      <c r="F19" s="322"/>
      <c r="G19" s="55"/>
      <c r="K19" s="56" t="s">
        <v>181</v>
      </c>
    </row>
    <row r="20" spans="1:11">
      <c r="A20" s="255" t="s">
        <v>292</v>
      </c>
      <c r="B20" s="251"/>
      <c r="C20" s="263" t="e">
        <f>'[1]9-2022公共收入'!D19</f>
        <v>#DIV/0!</v>
      </c>
      <c r="D20" s="154" t="s">
        <v>204</v>
      </c>
      <c r="E20" s="251"/>
      <c r="F20" s="322"/>
      <c r="G20" s="55"/>
    </row>
    <row r="21" spans="1:11">
      <c r="A21" s="255" t="s">
        <v>20</v>
      </c>
      <c r="B21" s="251"/>
      <c r="C21" s="263" t="e">
        <f>'[1]9-2022公共收入'!D20</f>
        <v>#DIV/0!</v>
      </c>
      <c r="D21" s="154" t="s">
        <v>22</v>
      </c>
      <c r="E21" s="251"/>
      <c r="F21" s="322"/>
      <c r="G21" s="55"/>
    </row>
    <row r="22" spans="1:11">
      <c r="A22" s="255" t="s">
        <v>293</v>
      </c>
      <c r="B22" s="251"/>
      <c r="C22" s="263" t="e">
        <f>'[1]9-2022公共收入'!D21</f>
        <v>#DIV/0!</v>
      </c>
      <c r="D22" s="154" t="s">
        <v>23</v>
      </c>
      <c r="E22" s="251"/>
      <c r="F22" s="322"/>
      <c r="G22" s="55"/>
    </row>
    <row r="23" spans="1:11" ht="14.25">
      <c r="A23" s="256" t="s">
        <v>180</v>
      </c>
      <c r="B23" s="265">
        <f>SUM(B24:B30)</f>
        <v>5</v>
      </c>
      <c r="C23" s="266">
        <f>B23/8</f>
        <v>0.625</v>
      </c>
      <c r="D23" s="155" t="s">
        <v>182</v>
      </c>
      <c r="E23" s="251"/>
      <c r="F23" s="321"/>
      <c r="G23" s="55"/>
    </row>
    <row r="24" spans="1:11">
      <c r="A24" s="255" t="s">
        <v>6</v>
      </c>
      <c r="B24" s="251"/>
      <c r="C24" s="263" t="e">
        <f>'[1]9-2022公共收入'!D23</f>
        <v>#DIV/0!</v>
      </c>
      <c r="D24" s="154" t="s">
        <v>183</v>
      </c>
      <c r="E24" s="251"/>
      <c r="F24" s="322"/>
      <c r="G24" s="55"/>
    </row>
    <row r="25" spans="1:11">
      <c r="A25" s="255" t="s">
        <v>25</v>
      </c>
      <c r="B25" s="251">
        <v>3</v>
      </c>
      <c r="C25" s="263" t="e">
        <f>'[1]9-2022公共收入'!D24</f>
        <v>#DIV/0!</v>
      </c>
      <c r="D25" s="154" t="s">
        <v>24</v>
      </c>
      <c r="E25" s="251">
        <v>163</v>
      </c>
      <c r="F25" s="322">
        <f>E25/281</f>
        <v>0.58007117437722422</v>
      </c>
    </row>
    <row r="26" spans="1:11">
      <c r="A26" s="255" t="s">
        <v>27</v>
      </c>
      <c r="B26" s="251"/>
      <c r="C26" s="263">
        <f>B26/3</f>
        <v>0</v>
      </c>
      <c r="D26" s="154" t="s">
        <v>26</v>
      </c>
      <c r="E26" s="251"/>
      <c r="F26" s="322"/>
    </row>
    <row r="27" spans="1:11" ht="14.25">
      <c r="A27" s="255" t="s">
        <v>62</v>
      </c>
      <c r="B27" s="251">
        <v>2</v>
      </c>
      <c r="C27" s="263">
        <f>B27/5</f>
        <v>0.4</v>
      </c>
      <c r="D27" s="154" t="s">
        <v>184</v>
      </c>
      <c r="E27" s="251"/>
      <c r="F27" s="321"/>
    </row>
    <row r="28" spans="1:11" ht="14.25">
      <c r="A28" s="255" t="s">
        <v>154</v>
      </c>
      <c r="B28" s="251"/>
      <c r="C28" s="263" t="e">
        <f>'[1]9-2022公共收入'!D27</f>
        <v>#DIV/0!</v>
      </c>
      <c r="D28" s="154" t="s">
        <v>185</v>
      </c>
      <c r="E28" s="251">
        <v>54</v>
      </c>
      <c r="F28" s="321">
        <f>E28/70</f>
        <v>0.77142857142857146</v>
      </c>
    </row>
    <row r="29" spans="1:11">
      <c r="A29" s="255" t="s">
        <v>155</v>
      </c>
      <c r="B29" s="251"/>
      <c r="C29" s="263" t="e">
        <f>'[1]9-2022公共收入'!D28</f>
        <v>#DIV/0!</v>
      </c>
      <c r="D29" s="154" t="s">
        <v>186</v>
      </c>
      <c r="E29" s="251"/>
      <c r="F29" s="322"/>
    </row>
    <row r="30" spans="1:11" ht="14.25">
      <c r="A30" s="255" t="s">
        <v>28</v>
      </c>
      <c r="B30" s="251"/>
      <c r="C30" s="263" t="e">
        <f>'[1]9-2022公共收入'!D29</f>
        <v>#DIV/0!</v>
      </c>
      <c r="D30" s="154" t="s">
        <v>187</v>
      </c>
      <c r="E30" s="251"/>
      <c r="F30" s="321"/>
    </row>
    <row r="31" spans="1:11" ht="14.25">
      <c r="A31" s="156"/>
      <c r="B31" s="252"/>
      <c r="C31" s="157"/>
      <c r="D31" s="154" t="s">
        <v>205</v>
      </c>
      <c r="E31" s="251"/>
      <c r="F31" s="321"/>
    </row>
    <row r="32" spans="1:11" ht="18.75">
      <c r="A32" s="151" t="s">
        <v>188</v>
      </c>
      <c r="B32" s="250">
        <f>B33+B34+B35+B36+B37+B40</f>
        <v>2505</v>
      </c>
      <c r="C32" s="316">
        <f>B32/2549</f>
        <v>0.98273832875637501</v>
      </c>
      <c r="D32" s="152" t="s">
        <v>189</v>
      </c>
      <c r="E32" s="250">
        <f>E33+E34+E36</f>
        <v>141</v>
      </c>
      <c r="F32" s="321">
        <f>E32/143</f>
        <v>0.98601398601398604</v>
      </c>
      <c r="G32" s="54"/>
    </row>
    <row r="33" spans="1:6" ht="14.25">
      <c r="A33" s="153" t="s">
        <v>294</v>
      </c>
      <c r="B33" s="253">
        <v>2497</v>
      </c>
      <c r="C33" s="319">
        <f>B33/2545</f>
        <v>0.981139489194499</v>
      </c>
      <c r="D33" s="154" t="s">
        <v>265</v>
      </c>
      <c r="E33" s="251">
        <v>141</v>
      </c>
      <c r="F33" s="323">
        <f>E33/143</f>
        <v>0.98601398601398604</v>
      </c>
    </row>
    <row r="34" spans="1:6">
      <c r="A34" s="153" t="s">
        <v>336</v>
      </c>
      <c r="B34" s="253"/>
      <c r="C34" s="317"/>
      <c r="D34" s="154" t="s">
        <v>1573</v>
      </c>
      <c r="E34" s="251"/>
      <c r="F34" s="323"/>
    </row>
    <row r="35" spans="1:6">
      <c r="A35" s="153" t="s">
        <v>190</v>
      </c>
      <c r="B35" s="251"/>
      <c r="C35" s="317"/>
      <c r="D35" s="154" t="s">
        <v>191</v>
      </c>
      <c r="E35" s="251"/>
      <c r="F35" s="158"/>
    </row>
    <row r="36" spans="1:6">
      <c r="A36" s="153" t="s">
        <v>192</v>
      </c>
      <c r="B36" s="253"/>
      <c r="C36" s="317"/>
      <c r="D36" s="154" t="s">
        <v>193</v>
      </c>
      <c r="E36" s="251"/>
      <c r="F36" s="158"/>
    </row>
    <row r="37" spans="1:6">
      <c r="A37" s="153" t="s">
        <v>194</v>
      </c>
      <c r="B37" s="253">
        <f>SUM(B38:B39)</f>
        <v>0</v>
      </c>
      <c r="C37" s="317"/>
      <c r="D37" s="154" t="s">
        <v>195</v>
      </c>
      <c r="E37" s="251"/>
      <c r="F37" s="158"/>
    </row>
    <row r="38" spans="1:6">
      <c r="A38" s="153" t="s">
        <v>196</v>
      </c>
      <c r="B38" s="253"/>
      <c r="C38" s="317"/>
      <c r="D38" s="154" t="s">
        <v>197</v>
      </c>
      <c r="E38" s="253"/>
      <c r="F38" s="158"/>
    </row>
    <row r="39" spans="1:6">
      <c r="A39" s="153" t="s">
        <v>198</v>
      </c>
      <c r="B39" s="253"/>
      <c r="C39" s="317"/>
      <c r="D39" s="154" t="s">
        <v>199</v>
      </c>
      <c r="E39" s="253"/>
      <c r="F39" s="158"/>
    </row>
    <row r="40" spans="1:6">
      <c r="A40" s="159" t="s">
        <v>57</v>
      </c>
      <c r="B40" s="254">
        <v>8</v>
      </c>
      <c r="C40" s="318">
        <f>B40/4</f>
        <v>2</v>
      </c>
      <c r="D40" s="160" t="s">
        <v>199</v>
      </c>
      <c r="E40" s="161"/>
      <c r="F40" s="162"/>
    </row>
    <row r="41" spans="1:6" ht="44.25" customHeight="1">
      <c r="A41" s="345" t="s">
        <v>297</v>
      </c>
      <c r="B41" s="345"/>
      <c r="C41" s="345"/>
      <c r="D41" s="345"/>
      <c r="E41" s="345"/>
      <c r="F41" s="345"/>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1329"/>
  <sheetViews>
    <sheetView workbookViewId="0">
      <selection activeCell="E8" sqref="E8"/>
    </sheetView>
  </sheetViews>
  <sheetFormatPr defaultColWidth="21.5" defaultRowHeight="14.25"/>
  <cols>
    <col min="1" max="1" width="55.25" style="14" customWidth="1"/>
    <col min="2" max="2" width="30.625" style="14" customWidth="1"/>
    <col min="3" max="16384" width="21.5" style="14"/>
  </cols>
  <sheetData>
    <row r="1" spans="1:3" ht="18.75">
      <c r="A1" s="331" t="s">
        <v>242</v>
      </c>
      <c r="B1" s="331"/>
    </row>
    <row r="2" spans="1:3" s="17" customFormat="1" ht="22.5">
      <c r="A2" s="333" t="s">
        <v>1651</v>
      </c>
      <c r="B2" s="333"/>
      <c r="C2" s="18"/>
    </row>
    <row r="3" spans="1:3" ht="27" customHeight="1" thickBot="1">
      <c r="A3" s="346" t="s">
        <v>48</v>
      </c>
      <c r="B3" s="346"/>
      <c r="C3" s="16"/>
    </row>
    <row r="4" spans="1:3" ht="24" customHeight="1">
      <c r="A4" s="271" t="s">
        <v>47</v>
      </c>
      <c r="B4" s="272" t="s">
        <v>142</v>
      </c>
      <c r="C4" s="15"/>
    </row>
    <row r="5" spans="1:3" ht="25.5" customHeight="1">
      <c r="A5" s="282" t="s">
        <v>338</v>
      </c>
      <c r="B5" s="283">
        <f>B6+B235+B275+B294+B384+B436+B492+B549+B675+B747+B826+B849+B960+B1024+B1088+B1108+B1138+B1148+B1193+B1213+B1257+B1313+B1314+B1317+B1325</f>
        <v>4775</v>
      </c>
      <c r="C5" s="15"/>
    </row>
    <row r="6" spans="1:3" ht="21" customHeight="1">
      <c r="A6" s="282" t="s">
        <v>266</v>
      </c>
      <c r="B6" s="284">
        <f>B7+B19+B28+B39+B50+B61+B72+B80+B89+B102+B111+B122+B134+B141+B149+B155+B162+B169+B176+B183+B190+B198+B204+B210+B217+B232</f>
        <v>1125</v>
      </c>
    </row>
    <row r="7" spans="1:3" ht="21" customHeight="1">
      <c r="A7" s="282" t="s">
        <v>267</v>
      </c>
      <c r="B7" s="285">
        <f>SUM(B8:B18)</f>
        <v>29</v>
      </c>
    </row>
    <row r="8" spans="1:3" ht="21" customHeight="1">
      <c r="A8" s="286" t="s">
        <v>268</v>
      </c>
      <c r="B8" s="284">
        <v>29</v>
      </c>
    </row>
    <row r="9" spans="1:3" ht="21" customHeight="1">
      <c r="A9" s="286" t="s">
        <v>269</v>
      </c>
      <c r="B9" s="284"/>
    </row>
    <row r="10" spans="1:3" ht="21" customHeight="1">
      <c r="A10" s="286" t="s">
        <v>339</v>
      </c>
      <c r="B10" s="284"/>
    </row>
    <row r="11" spans="1:3" ht="21" customHeight="1">
      <c r="A11" s="286" t="s">
        <v>270</v>
      </c>
      <c r="B11" s="284"/>
    </row>
    <row r="12" spans="1:3" ht="21" customHeight="1">
      <c r="A12" s="286" t="s">
        <v>340</v>
      </c>
      <c r="B12" s="284"/>
    </row>
    <row r="13" spans="1:3" ht="21" customHeight="1">
      <c r="A13" s="286" t="s">
        <v>341</v>
      </c>
      <c r="B13" s="284"/>
    </row>
    <row r="14" spans="1:3" ht="21" customHeight="1">
      <c r="A14" s="286" t="s">
        <v>271</v>
      </c>
      <c r="B14" s="284"/>
    </row>
    <row r="15" spans="1:3" ht="21" customHeight="1">
      <c r="A15" s="286" t="s">
        <v>342</v>
      </c>
      <c r="B15" s="284"/>
    </row>
    <row r="16" spans="1:3" ht="21" customHeight="1">
      <c r="A16" s="286" t="s">
        <v>343</v>
      </c>
      <c r="B16" s="284"/>
    </row>
    <row r="17" spans="1:2" ht="21" customHeight="1">
      <c r="A17" s="286" t="s">
        <v>344</v>
      </c>
      <c r="B17" s="284"/>
    </row>
    <row r="18" spans="1:2" ht="21" customHeight="1">
      <c r="A18" s="286" t="s">
        <v>345</v>
      </c>
      <c r="B18" s="284"/>
    </row>
    <row r="19" spans="1:2" ht="21" customHeight="1">
      <c r="A19" s="282" t="s">
        <v>346</v>
      </c>
      <c r="B19" s="284">
        <f>SUM(B20:B27)</f>
        <v>0</v>
      </c>
    </row>
    <row r="20" spans="1:2" ht="21" customHeight="1">
      <c r="A20" s="286" t="s">
        <v>268</v>
      </c>
      <c r="B20" s="284"/>
    </row>
    <row r="21" spans="1:2" ht="21" customHeight="1">
      <c r="A21" s="286" t="s">
        <v>269</v>
      </c>
      <c r="B21" s="284"/>
    </row>
    <row r="22" spans="1:2" ht="21" customHeight="1">
      <c r="A22" s="286" t="s">
        <v>339</v>
      </c>
      <c r="B22" s="284"/>
    </row>
    <row r="23" spans="1:2" ht="21" customHeight="1">
      <c r="A23" s="286" t="s">
        <v>347</v>
      </c>
      <c r="B23" s="284"/>
    </row>
    <row r="24" spans="1:2" ht="21" customHeight="1">
      <c r="A24" s="286" t="s">
        <v>348</v>
      </c>
      <c r="B24" s="284"/>
    </row>
    <row r="25" spans="1:2" ht="21" customHeight="1">
      <c r="A25" s="286" t="s">
        <v>349</v>
      </c>
      <c r="B25" s="284"/>
    </row>
    <row r="26" spans="1:2" ht="21" customHeight="1">
      <c r="A26" s="286" t="s">
        <v>344</v>
      </c>
      <c r="B26" s="284"/>
    </row>
    <row r="27" spans="1:2" ht="21" customHeight="1">
      <c r="A27" s="286" t="s">
        <v>350</v>
      </c>
      <c r="B27" s="284"/>
    </row>
    <row r="28" spans="1:2" ht="21" customHeight="1">
      <c r="A28" s="282" t="s">
        <v>351</v>
      </c>
      <c r="B28" s="284">
        <f>SUM(B29:B38)</f>
        <v>982</v>
      </c>
    </row>
    <row r="29" spans="1:2" ht="21" customHeight="1">
      <c r="A29" s="286" t="s">
        <v>268</v>
      </c>
      <c r="B29" s="284">
        <v>916</v>
      </c>
    </row>
    <row r="30" spans="1:2" ht="21" customHeight="1">
      <c r="A30" s="286" t="s">
        <v>269</v>
      </c>
      <c r="B30" s="284"/>
    </row>
    <row r="31" spans="1:2" ht="21" customHeight="1">
      <c r="A31" s="286" t="s">
        <v>339</v>
      </c>
      <c r="B31" s="284"/>
    </row>
    <row r="32" spans="1:2" ht="21" customHeight="1">
      <c r="A32" s="286" t="s">
        <v>352</v>
      </c>
      <c r="B32" s="284"/>
    </row>
    <row r="33" spans="1:2" ht="21" customHeight="1">
      <c r="A33" s="286" t="s">
        <v>353</v>
      </c>
      <c r="B33" s="284"/>
    </row>
    <row r="34" spans="1:2" ht="21" customHeight="1">
      <c r="A34" s="286" t="s">
        <v>354</v>
      </c>
      <c r="B34" s="284"/>
    </row>
    <row r="35" spans="1:2" ht="21" customHeight="1">
      <c r="A35" s="286" t="s">
        <v>355</v>
      </c>
      <c r="B35" s="284"/>
    </row>
    <row r="36" spans="1:2" ht="21" customHeight="1">
      <c r="A36" s="286" t="s">
        <v>356</v>
      </c>
      <c r="B36" s="284"/>
    </row>
    <row r="37" spans="1:2" ht="21" customHeight="1">
      <c r="A37" s="286" t="s">
        <v>344</v>
      </c>
      <c r="B37" s="284"/>
    </row>
    <row r="38" spans="1:2" ht="21" customHeight="1">
      <c r="A38" s="286" t="s">
        <v>357</v>
      </c>
      <c r="B38" s="284">
        <v>66</v>
      </c>
    </row>
    <row r="39" spans="1:2" ht="21" customHeight="1">
      <c r="A39" s="282" t="s">
        <v>358</v>
      </c>
      <c r="B39" s="284">
        <f>SUM(B40:B49)</f>
        <v>0</v>
      </c>
    </row>
    <row r="40" spans="1:2" ht="21" customHeight="1">
      <c r="A40" s="286" t="s">
        <v>268</v>
      </c>
      <c r="B40" s="284"/>
    </row>
    <row r="41" spans="1:2" ht="21" customHeight="1">
      <c r="A41" s="286" t="s">
        <v>269</v>
      </c>
      <c r="B41" s="284"/>
    </row>
    <row r="42" spans="1:2" ht="21" customHeight="1">
      <c r="A42" s="286" t="s">
        <v>339</v>
      </c>
      <c r="B42" s="284"/>
    </row>
    <row r="43" spans="1:2" ht="21" customHeight="1">
      <c r="A43" s="286" t="s">
        <v>359</v>
      </c>
      <c r="B43" s="284"/>
    </row>
    <row r="44" spans="1:2" ht="21" customHeight="1">
      <c r="A44" s="286" t="s">
        <v>360</v>
      </c>
      <c r="B44" s="284"/>
    </row>
    <row r="45" spans="1:2" ht="21" customHeight="1">
      <c r="A45" s="286" t="s">
        <v>361</v>
      </c>
      <c r="B45" s="284"/>
    </row>
    <row r="46" spans="1:2" ht="21" customHeight="1">
      <c r="A46" s="286" t="s">
        <v>362</v>
      </c>
      <c r="B46" s="284"/>
    </row>
    <row r="47" spans="1:2" ht="21" customHeight="1">
      <c r="A47" s="286" t="s">
        <v>363</v>
      </c>
      <c r="B47" s="284"/>
    </row>
    <row r="48" spans="1:2" ht="21" customHeight="1">
      <c r="A48" s="286" t="s">
        <v>344</v>
      </c>
      <c r="B48" s="284"/>
    </row>
    <row r="49" spans="1:2" ht="21" customHeight="1">
      <c r="A49" s="286" t="s">
        <v>364</v>
      </c>
      <c r="B49" s="284"/>
    </row>
    <row r="50" spans="1:2" ht="21" customHeight="1">
      <c r="A50" s="282" t="s">
        <v>365</v>
      </c>
      <c r="B50" s="284">
        <f>SUM(B51:B60)</f>
        <v>0</v>
      </c>
    </row>
    <row r="51" spans="1:2" ht="21" customHeight="1">
      <c r="A51" s="286" t="s">
        <v>268</v>
      </c>
      <c r="B51" s="284"/>
    </row>
    <row r="52" spans="1:2" ht="21" customHeight="1">
      <c r="A52" s="286" t="s">
        <v>269</v>
      </c>
      <c r="B52" s="284"/>
    </row>
    <row r="53" spans="1:2" ht="21" customHeight="1">
      <c r="A53" s="286" t="s">
        <v>339</v>
      </c>
      <c r="B53" s="284"/>
    </row>
    <row r="54" spans="1:2" ht="21" customHeight="1">
      <c r="A54" s="286" t="s">
        <v>366</v>
      </c>
      <c r="B54" s="284"/>
    </row>
    <row r="55" spans="1:2" ht="21" customHeight="1">
      <c r="A55" s="286" t="s">
        <v>367</v>
      </c>
      <c r="B55" s="284"/>
    </row>
    <row r="56" spans="1:2" ht="21" customHeight="1">
      <c r="A56" s="286" t="s">
        <v>368</v>
      </c>
      <c r="B56" s="284"/>
    </row>
    <row r="57" spans="1:2" ht="21" customHeight="1">
      <c r="A57" s="286" t="s">
        <v>369</v>
      </c>
      <c r="B57" s="284"/>
    </row>
    <row r="58" spans="1:2" ht="21" customHeight="1">
      <c r="A58" s="286" t="s">
        <v>370</v>
      </c>
      <c r="B58" s="284"/>
    </row>
    <row r="59" spans="1:2" ht="21" customHeight="1">
      <c r="A59" s="286" t="s">
        <v>344</v>
      </c>
      <c r="B59" s="284"/>
    </row>
    <row r="60" spans="1:2" ht="21" customHeight="1">
      <c r="A60" s="286" t="s">
        <v>371</v>
      </c>
      <c r="B60" s="284"/>
    </row>
    <row r="61" spans="1:2" ht="21" customHeight="1">
      <c r="A61" s="282" t="s">
        <v>372</v>
      </c>
      <c r="B61" s="284">
        <f>SUM(B62:B71)</f>
        <v>34</v>
      </c>
    </row>
    <row r="62" spans="1:2" ht="21" customHeight="1">
      <c r="A62" s="286" t="s">
        <v>268</v>
      </c>
      <c r="B62" s="284">
        <v>34</v>
      </c>
    </row>
    <row r="63" spans="1:2" ht="21" customHeight="1">
      <c r="A63" s="286" t="s">
        <v>269</v>
      </c>
      <c r="B63" s="284"/>
    </row>
    <row r="64" spans="1:2" ht="21" customHeight="1">
      <c r="A64" s="286" t="s">
        <v>339</v>
      </c>
      <c r="B64" s="284"/>
    </row>
    <row r="65" spans="1:2" ht="21" customHeight="1">
      <c r="A65" s="286" t="s">
        <v>373</v>
      </c>
      <c r="B65" s="284"/>
    </row>
    <row r="66" spans="1:2" ht="21" customHeight="1">
      <c r="A66" s="286" t="s">
        <v>374</v>
      </c>
      <c r="B66" s="284"/>
    </row>
    <row r="67" spans="1:2" ht="21" customHeight="1">
      <c r="A67" s="286" t="s">
        <v>375</v>
      </c>
      <c r="B67" s="284"/>
    </row>
    <row r="68" spans="1:2" ht="21" customHeight="1">
      <c r="A68" s="286" t="s">
        <v>376</v>
      </c>
      <c r="B68" s="284"/>
    </row>
    <row r="69" spans="1:2" ht="21" customHeight="1">
      <c r="A69" s="286" t="s">
        <v>377</v>
      </c>
      <c r="B69" s="284"/>
    </row>
    <row r="70" spans="1:2" ht="21" customHeight="1">
      <c r="A70" s="286" t="s">
        <v>344</v>
      </c>
      <c r="B70" s="284"/>
    </row>
    <row r="71" spans="1:2" ht="21" customHeight="1">
      <c r="A71" s="286" t="s">
        <v>378</v>
      </c>
      <c r="B71" s="284"/>
    </row>
    <row r="72" spans="1:2" ht="21" customHeight="1">
      <c r="A72" s="282" t="s">
        <v>379</v>
      </c>
      <c r="B72" s="284">
        <f>SUM(B73:B79)</f>
        <v>0</v>
      </c>
    </row>
    <row r="73" spans="1:2" ht="21" customHeight="1">
      <c r="A73" s="286" t="s">
        <v>268</v>
      </c>
      <c r="B73" s="284"/>
    </row>
    <row r="74" spans="1:2" ht="21" customHeight="1">
      <c r="A74" s="286" t="s">
        <v>269</v>
      </c>
      <c r="B74" s="284"/>
    </row>
    <row r="75" spans="1:2" ht="21" customHeight="1">
      <c r="A75" s="286" t="s">
        <v>339</v>
      </c>
      <c r="B75" s="284"/>
    </row>
    <row r="76" spans="1:2" ht="21" customHeight="1">
      <c r="A76" s="286" t="s">
        <v>376</v>
      </c>
      <c r="B76" s="284"/>
    </row>
    <row r="77" spans="1:2" ht="21" customHeight="1">
      <c r="A77" s="286" t="s">
        <v>380</v>
      </c>
      <c r="B77" s="284"/>
    </row>
    <row r="78" spans="1:2" ht="21" customHeight="1">
      <c r="A78" s="286" t="s">
        <v>344</v>
      </c>
      <c r="B78" s="284"/>
    </row>
    <row r="79" spans="1:2" ht="21" customHeight="1">
      <c r="A79" s="286" t="s">
        <v>381</v>
      </c>
      <c r="B79" s="284"/>
    </row>
    <row r="80" spans="1:2" ht="21" customHeight="1">
      <c r="A80" s="282" t="s">
        <v>382</v>
      </c>
      <c r="B80" s="284">
        <f>SUM(B81:B88)</f>
        <v>0</v>
      </c>
    </row>
    <row r="81" spans="1:2" ht="21" customHeight="1">
      <c r="A81" s="286" t="s">
        <v>268</v>
      </c>
      <c r="B81" s="284"/>
    </row>
    <row r="82" spans="1:2" ht="21" customHeight="1">
      <c r="A82" s="286" t="s">
        <v>269</v>
      </c>
      <c r="B82" s="284"/>
    </row>
    <row r="83" spans="1:2" ht="21" customHeight="1">
      <c r="A83" s="286" t="s">
        <v>339</v>
      </c>
      <c r="B83" s="284"/>
    </row>
    <row r="84" spans="1:2" ht="21" customHeight="1">
      <c r="A84" s="286" t="s">
        <v>383</v>
      </c>
      <c r="B84" s="284"/>
    </row>
    <row r="85" spans="1:2" ht="21" customHeight="1">
      <c r="A85" s="286" t="s">
        <v>384</v>
      </c>
      <c r="B85" s="284"/>
    </row>
    <row r="86" spans="1:2" ht="21" customHeight="1">
      <c r="A86" s="286" t="s">
        <v>376</v>
      </c>
      <c r="B86" s="284"/>
    </row>
    <row r="87" spans="1:2" ht="21" customHeight="1">
      <c r="A87" s="286" t="s">
        <v>344</v>
      </c>
      <c r="B87" s="284"/>
    </row>
    <row r="88" spans="1:2" ht="21" customHeight="1">
      <c r="A88" s="286" t="s">
        <v>385</v>
      </c>
      <c r="B88" s="284"/>
    </row>
    <row r="89" spans="1:2" ht="21" customHeight="1">
      <c r="A89" s="282" t="s">
        <v>386</v>
      </c>
      <c r="B89" s="284">
        <f>SUM(B90:B101)</f>
        <v>0</v>
      </c>
    </row>
    <row r="90" spans="1:2" ht="21" customHeight="1">
      <c r="A90" s="286" t="s">
        <v>268</v>
      </c>
      <c r="B90" s="284"/>
    </row>
    <row r="91" spans="1:2" ht="21" customHeight="1">
      <c r="A91" s="286" t="s">
        <v>269</v>
      </c>
      <c r="B91" s="284"/>
    </row>
    <row r="92" spans="1:2" ht="21" customHeight="1">
      <c r="A92" s="286" t="s">
        <v>339</v>
      </c>
      <c r="B92" s="284"/>
    </row>
    <row r="93" spans="1:2" ht="21" customHeight="1">
      <c r="A93" s="286" t="s">
        <v>387</v>
      </c>
      <c r="B93" s="284"/>
    </row>
    <row r="94" spans="1:2" ht="21" customHeight="1">
      <c r="A94" s="286" t="s">
        <v>388</v>
      </c>
      <c r="B94" s="284"/>
    </row>
    <row r="95" spans="1:2" ht="21" customHeight="1">
      <c r="A95" s="286" t="s">
        <v>376</v>
      </c>
      <c r="B95" s="284"/>
    </row>
    <row r="96" spans="1:2" ht="21" customHeight="1">
      <c r="A96" s="286" t="s">
        <v>389</v>
      </c>
      <c r="B96" s="284"/>
    </row>
    <row r="97" spans="1:2" ht="21" customHeight="1">
      <c r="A97" s="286" t="s">
        <v>390</v>
      </c>
      <c r="B97" s="284"/>
    </row>
    <row r="98" spans="1:2" ht="21" customHeight="1">
      <c r="A98" s="286" t="s">
        <v>391</v>
      </c>
      <c r="B98" s="284"/>
    </row>
    <row r="99" spans="1:2" ht="21" customHeight="1">
      <c r="A99" s="286" t="s">
        <v>392</v>
      </c>
      <c r="B99" s="284"/>
    </row>
    <row r="100" spans="1:2" ht="21" customHeight="1">
      <c r="A100" s="286" t="s">
        <v>344</v>
      </c>
      <c r="B100" s="284"/>
    </row>
    <row r="101" spans="1:2" ht="21" customHeight="1">
      <c r="A101" s="286" t="s">
        <v>393</v>
      </c>
      <c r="B101" s="284"/>
    </row>
    <row r="102" spans="1:2" ht="21" customHeight="1">
      <c r="A102" s="282" t="s">
        <v>394</v>
      </c>
      <c r="B102" s="284">
        <f>SUM(B103:B110)</f>
        <v>0</v>
      </c>
    </row>
    <row r="103" spans="1:2" ht="21" customHeight="1">
      <c r="A103" s="286" t="s">
        <v>268</v>
      </c>
      <c r="B103" s="284"/>
    </row>
    <row r="104" spans="1:2" ht="21" customHeight="1">
      <c r="A104" s="286" t="s">
        <v>269</v>
      </c>
      <c r="B104" s="284"/>
    </row>
    <row r="105" spans="1:2" ht="21" customHeight="1">
      <c r="A105" s="286" t="s">
        <v>339</v>
      </c>
      <c r="B105" s="284"/>
    </row>
    <row r="106" spans="1:2" ht="21" customHeight="1">
      <c r="A106" s="286" t="s">
        <v>395</v>
      </c>
      <c r="B106" s="284"/>
    </row>
    <row r="107" spans="1:2" ht="21" customHeight="1">
      <c r="A107" s="286" t="s">
        <v>396</v>
      </c>
      <c r="B107" s="284"/>
    </row>
    <row r="108" spans="1:2" ht="21" customHeight="1">
      <c r="A108" s="286" t="s">
        <v>397</v>
      </c>
      <c r="B108" s="284"/>
    </row>
    <row r="109" spans="1:2" ht="21" customHeight="1">
      <c r="A109" s="286" t="s">
        <v>344</v>
      </c>
      <c r="B109" s="284"/>
    </row>
    <row r="110" spans="1:2" ht="21" customHeight="1">
      <c r="A110" s="286" t="s">
        <v>398</v>
      </c>
      <c r="B110" s="284"/>
    </row>
    <row r="111" spans="1:2" ht="21" customHeight="1">
      <c r="A111" s="282" t="s">
        <v>399</v>
      </c>
      <c r="B111" s="284">
        <f>SUM(B112:B121)</f>
        <v>0</v>
      </c>
    </row>
    <row r="112" spans="1:2" ht="21" customHeight="1">
      <c r="A112" s="286" t="s">
        <v>268</v>
      </c>
      <c r="B112" s="284"/>
    </row>
    <row r="113" spans="1:2" ht="21" customHeight="1">
      <c r="A113" s="286" t="s">
        <v>269</v>
      </c>
      <c r="B113" s="284"/>
    </row>
    <row r="114" spans="1:2" ht="21" customHeight="1">
      <c r="A114" s="286" t="s">
        <v>339</v>
      </c>
      <c r="B114" s="284"/>
    </row>
    <row r="115" spans="1:2" ht="21" customHeight="1">
      <c r="A115" s="286" t="s">
        <v>400</v>
      </c>
      <c r="B115" s="284"/>
    </row>
    <row r="116" spans="1:2" ht="21" customHeight="1">
      <c r="A116" s="286" t="s">
        <v>401</v>
      </c>
      <c r="B116" s="284"/>
    </row>
    <row r="117" spans="1:2" ht="21" customHeight="1">
      <c r="A117" s="286" t="s">
        <v>402</v>
      </c>
      <c r="B117" s="284"/>
    </row>
    <row r="118" spans="1:2" ht="21" customHeight="1">
      <c r="A118" s="286" t="s">
        <v>403</v>
      </c>
      <c r="B118" s="284"/>
    </row>
    <row r="119" spans="1:2" ht="21" customHeight="1">
      <c r="A119" s="286" t="s">
        <v>404</v>
      </c>
      <c r="B119" s="284"/>
    </row>
    <row r="120" spans="1:2" ht="21" customHeight="1">
      <c r="A120" s="286" t="s">
        <v>344</v>
      </c>
      <c r="B120" s="284"/>
    </row>
    <row r="121" spans="1:2" ht="21" customHeight="1">
      <c r="A121" s="286" t="s">
        <v>405</v>
      </c>
      <c r="B121" s="284"/>
    </row>
    <row r="122" spans="1:2" ht="21" customHeight="1">
      <c r="A122" s="282" t="s">
        <v>406</v>
      </c>
      <c r="B122" s="284">
        <f>SUM(B123:B133)</f>
        <v>0</v>
      </c>
    </row>
    <row r="123" spans="1:2" ht="21" customHeight="1">
      <c r="A123" s="286" t="s">
        <v>268</v>
      </c>
      <c r="B123" s="284"/>
    </row>
    <row r="124" spans="1:2" ht="21" customHeight="1">
      <c r="A124" s="286" t="s">
        <v>269</v>
      </c>
      <c r="B124" s="284"/>
    </row>
    <row r="125" spans="1:2" ht="21" customHeight="1">
      <c r="A125" s="286" t="s">
        <v>339</v>
      </c>
      <c r="B125" s="284"/>
    </row>
    <row r="126" spans="1:2" ht="21" customHeight="1">
      <c r="A126" s="286" t="s">
        <v>407</v>
      </c>
      <c r="B126" s="284"/>
    </row>
    <row r="127" spans="1:2" ht="21" customHeight="1">
      <c r="A127" s="286" t="s">
        <v>408</v>
      </c>
      <c r="B127" s="284"/>
    </row>
    <row r="128" spans="1:2" ht="21" customHeight="1">
      <c r="A128" s="286" t="s">
        <v>409</v>
      </c>
      <c r="B128" s="284"/>
    </row>
    <row r="129" spans="1:2" ht="21" customHeight="1">
      <c r="A129" s="286" t="s">
        <v>410</v>
      </c>
      <c r="B129" s="284"/>
    </row>
    <row r="130" spans="1:2" ht="21" customHeight="1">
      <c r="A130" s="286" t="s">
        <v>411</v>
      </c>
      <c r="B130" s="284"/>
    </row>
    <row r="131" spans="1:2" ht="21" customHeight="1">
      <c r="A131" s="286" t="s">
        <v>412</v>
      </c>
      <c r="B131" s="284"/>
    </row>
    <row r="132" spans="1:2" ht="21" customHeight="1">
      <c r="A132" s="286" t="s">
        <v>344</v>
      </c>
      <c r="B132" s="284"/>
    </row>
    <row r="133" spans="1:2" ht="21" customHeight="1">
      <c r="A133" s="286" t="s">
        <v>413</v>
      </c>
      <c r="B133" s="284"/>
    </row>
    <row r="134" spans="1:2" ht="21" customHeight="1">
      <c r="A134" s="282" t="s">
        <v>414</v>
      </c>
      <c r="B134" s="284">
        <f>SUM(B135:B140)</f>
        <v>0</v>
      </c>
    </row>
    <row r="135" spans="1:2" ht="21" customHeight="1">
      <c r="A135" s="286" t="s">
        <v>268</v>
      </c>
      <c r="B135" s="284"/>
    </row>
    <row r="136" spans="1:2" ht="21" customHeight="1">
      <c r="A136" s="286" t="s">
        <v>269</v>
      </c>
      <c r="B136" s="284"/>
    </row>
    <row r="137" spans="1:2" ht="21" customHeight="1">
      <c r="A137" s="286" t="s">
        <v>339</v>
      </c>
      <c r="B137" s="284"/>
    </row>
    <row r="138" spans="1:2" ht="21" customHeight="1">
      <c r="A138" s="286" t="s">
        <v>415</v>
      </c>
      <c r="B138" s="284"/>
    </row>
    <row r="139" spans="1:2" ht="21" customHeight="1">
      <c r="A139" s="286" t="s">
        <v>344</v>
      </c>
      <c r="B139" s="284"/>
    </row>
    <row r="140" spans="1:2" ht="21" customHeight="1">
      <c r="A140" s="286" t="s">
        <v>416</v>
      </c>
      <c r="B140" s="284"/>
    </row>
    <row r="141" spans="1:2" ht="21" customHeight="1">
      <c r="A141" s="282" t="s">
        <v>417</v>
      </c>
      <c r="B141" s="284">
        <f>SUM(B142:B148)</f>
        <v>0</v>
      </c>
    </row>
    <row r="142" spans="1:2" ht="21" customHeight="1">
      <c r="A142" s="286" t="s">
        <v>268</v>
      </c>
      <c r="B142" s="284"/>
    </row>
    <row r="143" spans="1:2" ht="21" customHeight="1">
      <c r="A143" s="286" t="s">
        <v>269</v>
      </c>
      <c r="B143" s="284"/>
    </row>
    <row r="144" spans="1:2" ht="21" customHeight="1">
      <c r="A144" s="286" t="s">
        <v>339</v>
      </c>
      <c r="B144" s="284"/>
    </row>
    <row r="145" spans="1:2" ht="21" customHeight="1">
      <c r="A145" s="286" t="s">
        <v>418</v>
      </c>
      <c r="B145" s="284"/>
    </row>
    <row r="146" spans="1:2" ht="21" customHeight="1">
      <c r="A146" s="286" t="s">
        <v>419</v>
      </c>
      <c r="B146" s="284"/>
    </row>
    <row r="147" spans="1:2" ht="21" customHeight="1">
      <c r="A147" s="286" t="s">
        <v>344</v>
      </c>
      <c r="B147" s="284"/>
    </row>
    <row r="148" spans="1:2" ht="21" customHeight="1">
      <c r="A148" s="286" t="s">
        <v>420</v>
      </c>
      <c r="B148" s="284"/>
    </row>
    <row r="149" spans="1:2" ht="21" customHeight="1">
      <c r="A149" s="282" t="s">
        <v>421</v>
      </c>
      <c r="B149" s="284">
        <f>SUM(B150:B154)</f>
        <v>0</v>
      </c>
    </row>
    <row r="150" spans="1:2" ht="21" customHeight="1">
      <c r="A150" s="286" t="s">
        <v>268</v>
      </c>
      <c r="B150" s="284"/>
    </row>
    <row r="151" spans="1:2" ht="21" customHeight="1">
      <c r="A151" s="286" t="s">
        <v>269</v>
      </c>
      <c r="B151" s="284"/>
    </row>
    <row r="152" spans="1:2" ht="21" customHeight="1">
      <c r="A152" s="286" t="s">
        <v>339</v>
      </c>
      <c r="B152" s="284"/>
    </row>
    <row r="153" spans="1:2" ht="21" customHeight="1">
      <c r="A153" s="286" t="s">
        <v>422</v>
      </c>
      <c r="B153" s="284"/>
    </row>
    <row r="154" spans="1:2" ht="21" customHeight="1">
      <c r="A154" s="286" t="s">
        <v>423</v>
      </c>
      <c r="B154" s="284"/>
    </row>
    <row r="155" spans="1:2" ht="21" customHeight="1">
      <c r="A155" s="282" t="s">
        <v>424</v>
      </c>
      <c r="B155" s="284">
        <f>SUM(B156:B161)</f>
        <v>0</v>
      </c>
    </row>
    <row r="156" spans="1:2" ht="21" customHeight="1">
      <c r="A156" s="286" t="s">
        <v>268</v>
      </c>
      <c r="B156" s="284"/>
    </row>
    <row r="157" spans="1:2" ht="21" customHeight="1">
      <c r="A157" s="286" t="s">
        <v>269</v>
      </c>
      <c r="B157" s="284"/>
    </row>
    <row r="158" spans="1:2" ht="21" customHeight="1">
      <c r="A158" s="286" t="s">
        <v>339</v>
      </c>
      <c r="B158" s="284"/>
    </row>
    <row r="159" spans="1:2" ht="21" customHeight="1">
      <c r="A159" s="286" t="s">
        <v>349</v>
      </c>
      <c r="B159" s="284"/>
    </row>
    <row r="160" spans="1:2" ht="21" customHeight="1">
      <c r="A160" s="286" t="s">
        <v>344</v>
      </c>
      <c r="B160" s="284"/>
    </row>
    <row r="161" spans="1:2" ht="21" customHeight="1">
      <c r="A161" s="286" t="s">
        <v>425</v>
      </c>
      <c r="B161" s="284"/>
    </row>
    <row r="162" spans="1:2" ht="21" customHeight="1">
      <c r="A162" s="282" t="s">
        <v>426</v>
      </c>
      <c r="B162" s="284">
        <f>SUM(B163:B168)</f>
        <v>0</v>
      </c>
    </row>
    <row r="163" spans="1:2" ht="21" customHeight="1">
      <c r="A163" s="286" t="s">
        <v>268</v>
      </c>
      <c r="B163" s="284"/>
    </row>
    <row r="164" spans="1:2" ht="21" customHeight="1">
      <c r="A164" s="286" t="s">
        <v>269</v>
      </c>
      <c r="B164" s="284"/>
    </row>
    <row r="165" spans="1:2" ht="21" customHeight="1">
      <c r="A165" s="286" t="s">
        <v>339</v>
      </c>
      <c r="B165" s="284"/>
    </row>
    <row r="166" spans="1:2" ht="21" customHeight="1">
      <c r="A166" s="286" t="s">
        <v>427</v>
      </c>
      <c r="B166" s="284"/>
    </row>
    <row r="167" spans="1:2" ht="21" customHeight="1">
      <c r="A167" s="286" t="s">
        <v>344</v>
      </c>
      <c r="B167" s="284"/>
    </row>
    <row r="168" spans="1:2" ht="21" customHeight="1">
      <c r="A168" s="286" t="s">
        <v>428</v>
      </c>
      <c r="B168" s="284"/>
    </row>
    <row r="169" spans="1:2" ht="21" customHeight="1">
      <c r="A169" s="282" t="s">
        <v>429</v>
      </c>
      <c r="B169" s="284">
        <f>SUM(B170:B175)</f>
        <v>72</v>
      </c>
    </row>
    <row r="170" spans="1:2" ht="21" customHeight="1">
      <c r="A170" s="286" t="s">
        <v>268</v>
      </c>
      <c r="B170" s="284">
        <v>72</v>
      </c>
    </row>
    <row r="171" spans="1:2" ht="21" customHeight="1">
      <c r="A171" s="286" t="s">
        <v>269</v>
      </c>
      <c r="B171" s="284"/>
    </row>
    <row r="172" spans="1:2" ht="21" customHeight="1">
      <c r="A172" s="286" t="s">
        <v>339</v>
      </c>
      <c r="B172" s="284"/>
    </row>
    <row r="173" spans="1:2" ht="21" customHeight="1">
      <c r="A173" s="286" t="s">
        <v>430</v>
      </c>
      <c r="B173" s="284"/>
    </row>
    <row r="174" spans="1:2" ht="21" customHeight="1">
      <c r="A174" s="286" t="s">
        <v>344</v>
      </c>
      <c r="B174" s="284"/>
    </row>
    <row r="175" spans="1:2" ht="21" customHeight="1">
      <c r="A175" s="286" t="s">
        <v>431</v>
      </c>
      <c r="B175" s="284"/>
    </row>
    <row r="176" spans="1:2" ht="21" customHeight="1">
      <c r="A176" s="282" t="s">
        <v>432</v>
      </c>
      <c r="B176" s="284">
        <f>SUM(B177:B182)</f>
        <v>0</v>
      </c>
    </row>
    <row r="177" spans="1:2" ht="21" customHeight="1">
      <c r="A177" s="286" t="s">
        <v>268</v>
      </c>
      <c r="B177" s="284"/>
    </row>
    <row r="178" spans="1:2" ht="21" customHeight="1">
      <c r="A178" s="286" t="s">
        <v>269</v>
      </c>
      <c r="B178" s="284"/>
    </row>
    <row r="179" spans="1:2" ht="21" customHeight="1">
      <c r="A179" s="286" t="s">
        <v>339</v>
      </c>
      <c r="B179" s="284"/>
    </row>
    <row r="180" spans="1:2" ht="21" customHeight="1">
      <c r="A180" s="286" t="s">
        <v>433</v>
      </c>
      <c r="B180" s="284"/>
    </row>
    <row r="181" spans="1:2" ht="21" customHeight="1">
      <c r="A181" s="286" t="s">
        <v>344</v>
      </c>
      <c r="B181" s="284"/>
    </row>
    <row r="182" spans="1:2" ht="21" customHeight="1">
      <c r="A182" s="286" t="s">
        <v>434</v>
      </c>
      <c r="B182" s="284"/>
    </row>
    <row r="183" spans="1:2" ht="21" customHeight="1">
      <c r="A183" s="282" t="s">
        <v>435</v>
      </c>
      <c r="B183" s="284">
        <f>SUM(B184:B189)</f>
        <v>0</v>
      </c>
    </row>
    <row r="184" spans="1:2" ht="21" customHeight="1">
      <c r="A184" s="286" t="s">
        <v>268</v>
      </c>
      <c r="B184" s="284"/>
    </row>
    <row r="185" spans="1:2" ht="21" customHeight="1">
      <c r="A185" s="286" t="s">
        <v>269</v>
      </c>
      <c r="B185" s="284"/>
    </row>
    <row r="186" spans="1:2" ht="21" customHeight="1">
      <c r="A186" s="286" t="s">
        <v>339</v>
      </c>
      <c r="B186" s="284"/>
    </row>
    <row r="187" spans="1:2" ht="21" customHeight="1">
      <c r="A187" s="286" t="s">
        <v>436</v>
      </c>
      <c r="B187" s="284"/>
    </row>
    <row r="188" spans="1:2" ht="21" customHeight="1">
      <c r="A188" s="286" t="s">
        <v>344</v>
      </c>
      <c r="B188" s="284"/>
    </row>
    <row r="189" spans="1:2" ht="21" customHeight="1">
      <c r="A189" s="286" t="s">
        <v>437</v>
      </c>
      <c r="B189" s="284"/>
    </row>
    <row r="190" spans="1:2" ht="21" customHeight="1">
      <c r="A190" s="282" t="s">
        <v>438</v>
      </c>
      <c r="B190" s="284">
        <f>SUM(B191:B197)</f>
        <v>0</v>
      </c>
    </row>
    <row r="191" spans="1:2" ht="21" customHeight="1">
      <c r="A191" s="286" t="s">
        <v>268</v>
      </c>
      <c r="B191" s="284"/>
    </row>
    <row r="192" spans="1:2" ht="21" customHeight="1">
      <c r="A192" s="286" t="s">
        <v>269</v>
      </c>
      <c r="B192" s="284"/>
    </row>
    <row r="193" spans="1:2" ht="21" customHeight="1">
      <c r="A193" s="286" t="s">
        <v>339</v>
      </c>
      <c r="B193" s="284"/>
    </row>
    <row r="194" spans="1:2" ht="21" customHeight="1">
      <c r="A194" s="286" t="s">
        <v>439</v>
      </c>
      <c r="B194" s="284"/>
    </row>
    <row r="195" spans="1:2" ht="21" customHeight="1">
      <c r="A195" s="286" t="s">
        <v>440</v>
      </c>
      <c r="B195" s="284"/>
    </row>
    <row r="196" spans="1:2" ht="21" customHeight="1">
      <c r="A196" s="286" t="s">
        <v>344</v>
      </c>
      <c r="B196" s="284"/>
    </row>
    <row r="197" spans="1:2" ht="21" customHeight="1">
      <c r="A197" s="286" t="s">
        <v>441</v>
      </c>
      <c r="B197" s="284"/>
    </row>
    <row r="198" spans="1:2" ht="21" customHeight="1">
      <c r="A198" s="282" t="s">
        <v>442</v>
      </c>
      <c r="B198" s="284">
        <f>SUM(B199:B203)</f>
        <v>0</v>
      </c>
    </row>
    <row r="199" spans="1:2" ht="21" customHeight="1">
      <c r="A199" s="286" t="s">
        <v>268</v>
      </c>
      <c r="B199" s="284"/>
    </row>
    <row r="200" spans="1:2" ht="21" customHeight="1">
      <c r="A200" s="286" t="s">
        <v>269</v>
      </c>
      <c r="B200" s="284"/>
    </row>
    <row r="201" spans="1:2" ht="21" customHeight="1">
      <c r="A201" s="286" t="s">
        <v>339</v>
      </c>
      <c r="B201" s="284"/>
    </row>
    <row r="202" spans="1:2" ht="21" customHeight="1">
      <c r="A202" s="286" t="s">
        <v>344</v>
      </c>
      <c r="B202" s="284"/>
    </row>
    <row r="203" spans="1:2" ht="21" customHeight="1">
      <c r="A203" s="286" t="s">
        <v>443</v>
      </c>
      <c r="B203" s="284"/>
    </row>
    <row r="204" spans="1:2" ht="21" customHeight="1">
      <c r="A204" s="282" t="s">
        <v>444</v>
      </c>
      <c r="B204" s="284">
        <f>SUM(B205:B209)</f>
        <v>0</v>
      </c>
    </row>
    <row r="205" spans="1:2" ht="21" customHeight="1">
      <c r="A205" s="286" t="s">
        <v>268</v>
      </c>
      <c r="B205" s="284"/>
    </row>
    <row r="206" spans="1:2" ht="21" customHeight="1">
      <c r="A206" s="286" t="s">
        <v>269</v>
      </c>
      <c r="B206" s="284"/>
    </row>
    <row r="207" spans="1:2" ht="21" customHeight="1">
      <c r="A207" s="286" t="s">
        <v>339</v>
      </c>
      <c r="B207" s="284"/>
    </row>
    <row r="208" spans="1:2" ht="21" customHeight="1">
      <c r="A208" s="286" t="s">
        <v>344</v>
      </c>
      <c r="B208" s="284"/>
    </row>
    <row r="209" spans="1:2" ht="21" customHeight="1">
      <c r="A209" s="286" t="s">
        <v>445</v>
      </c>
      <c r="B209" s="284"/>
    </row>
    <row r="210" spans="1:2" ht="21" customHeight="1">
      <c r="A210" s="282" t="s">
        <v>446</v>
      </c>
      <c r="B210" s="284">
        <f>SUM(B211:B216)</f>
        <v>0</v>
      </c>
    </row>
    <row r="211" spans="1:2" ht="21" customHeight="1">
      <c r="A211" s="286" t="s">
        <v>268</v>
      </c>
      <c r="B211" s="284"/>
    </row>
    <row r="212" spans="1:2" ht="21" customHeight="1">
      <c r="A212" s="286" t="s">
        <v>269</v>
      </c>
      <c r="B212" s="284"/>
    </row>
    <row r="213" spans="1:2" ht="21" customHeight="1">
      <c r="A213" s="286" t="s">
        <v>339</v>
      </c>
      <c r="B213" s="284"/>
    </row>
    <row r="214" spans="1:2" ht="21" customHeight="1">
      <c r="A214" s="286" t="s">
        <v>447</v>
      </c>
      <c r="B214" s="284"/>
    </row>
    <row r="215" spans="1:2" ht="21" customHeight="1">
      <c r="A215" s="286" t="s">
        <v>344</v>
      </c>
      <c r="B215" s="284"/>
    </row>
    <row r="216" spans="1:2" ht="21" customHeight="1">
      <c r="A216" s="286" t="s">
        <v>448</v>
      </c>
      <c r="B216" s="284"/>
    </row>
    <row r="217" spans="1:2" ht="21" customHeight="1">
      <c r="A217" s="282" t="s">
        <v>449</v>
      </c>
      <c r="B217" s="284">
        <f>SUM(B218:B231)</f>
        <v>0</v>
      </c>
    </row>
    <row r="218" spans="1:2" ht="21" customHeight="1">
      <c r="A218" s="286" t="s">
        <v>268</v>
      </c>
      <c r="B218" s="284"/>
    </row>
    <row r="219" spans="1:2" ht="21" customHeight="1">
      <c r="A219" s="286" t="s">
        <v>269</v>
      </c>
      <c r="B219" s="284"/>
    </row>
    <row r="220" spans="1:2" ht="21" customHeight="1">
      <c r="A220" s="286" t="s">
        <v>339</v>
      </c>
      <c r="B220" s="284"/>
    </row>
    <row r="221" spans="1:2" ht="21" customHeight="1">
      <c r="A221" s="286" t="s">
        <v>450</v>
      </c>
      <c r="B221" s="284"/>
    </row>
    <row r="222" spans="1:2" ht="21" customHeight="1">
      <c r="A222" s="286" t="s">
        <v>451</v>
      </c>
      <c r="B222" s="284"/>
    </row>
    <row r="223" spans="1:2" ht="21" customHeight="1">
      <c r="A223" s="286" t="s">
        <v>376</v>
      </c>
      <c r="B223" s="284"/>
    </row>
    <row r="224" spans="1:2" ht="21" customHeight="1">
      <c r="A224" s="286" t="s">
        <v>452</v>
      </c>
      <c r="B224" s="284"/>
    </row>
    <row r="225" spans="1:2" ht="21" customHeight="1">
      <c r="A225" s="286" t="s">
        <v>453</v>
      </c>
      <c r="B225" s="284"/>
    </row>
    <row r="226" spans="1:2" ht="21" customHeight="1">
      <c r="A226" s="286" t="s">
        <v>454</v>
      </c>
      <c r="B226" s="284"/>
    </row>
    <row r="227" spans="1:2" ht="21" customHeight="1">
      <c r="A227" s="286" t="s">
        <v>455</v>
      </c>
      <c r="B227" s="284"/>
    </row>
    <row r="228" spans="1:2" ht="21" customHeight="1">
      <c r="A228" s="286" t="s">
        <v>456</v>
      </c>
      <c r="B228" s="284"/>
    </row>
    <row r="229" spans="1:2" ht="21" customHeight="1">
      <c r="A229" s="286" t="s">
        <v>457</v>
      </c>
      <c r="B229" s="284"/>
    </row>
    <row r="230" spans="1:2" ht="21" customHeight="1">
      <c r="A230" s="286" t="s">
        <v>344</v>
      </c>
      <c r="B230" s="284"/>
    </row>
    <row r="231" spans="1:2" ht="21" customHeight="1">
      <c r="A231" s="286" t="s">
        <v>458</v>
      </c>
      <c r="B231" s="284"/>
    </row>
    <row r="232" spans="1:2" ht="21" customHeight="1">
      <c r="A232" s="282" t="s">
        <v>459</v>
      </c>
      <c r="B232" s="284">
        <f>SUM(B233:B234)</f>
        <v>8</v>
      </c>
    </row>
    <row r="233" spans="1:2" ht="21" customHeight="1">
      <c r="A233" s="286" t="s">
        <v>460</v>
      </c>
      <c r="B233" s="284"/>
    </row>
    <row r="234" spans="1:2" ht="21" customHeight="1">
      <c r="A234" s="286" t="s">
        <v>461</v>
      </c>
      <c r="B234" s="284">
        <v>8</v>
      </c>
    </row>
    <row r="235" spans="1:2" ht="21" customHeight="1">
      <c r="A235" s="282" t="s">
        <v>462</v>
      </c>
      <c r="B235" s="284">
        <f>B236+B243+B246+B249+B255+B260+B262+B267+B273</f>
        <v>0</v>
      </c>
    </row>
    <row r="236" spans="1:2" ht="21" customHeight="1">
      <c r="A236" s="282" t="s">
        <v>463</v>
      </c>
      <c r="B236" s="284">
        <f>SUM(B237:B242)</f>
        <v>0</v>
      </c>
    </row>
    <row r="237" spans="1:2" ht="21" customHeight="1">
      <c r="A237" s="286" t="s">
        <v>268</v>
      </c>
      <c r="B237" s="284"/>
    </row>
    <row r="238" spans="1:2" ht="21" customHeight="1">
      <c r="A238" s="286" t="s">
        <v>269</v>
      </c>
      <c r="B238" s="284"/>
    </row>
    <row r="239" spans="1:2" ht="21" customHeight="1">
      <c r="A239" s="286" t="s">
        <v>339</v>
      </c>
      <c r="B239" s="284"/>
    </row>
    <row r="240" spans="1:2" ht="21" customHeight="1">
      <c r="A240" s="286" t="s">
        <v>430</v>
      </c>
      <c r="B240" s="284"/>
    </row>
    <row r="241" spans="1:2" ht="21" customHeight="1">
      <c r="A241" s="286" t="s">
        <v>344</v>
      </c>
      <c r="B241" s="284"/>
    </row>
    <row r="242" spans="1:2" ht="21" customHeight="1">
      <c r="A242" s="286" t="s">
        <v>464</v>
      </c>
      <c r="B242" s="284"/>
    </row>
    <row r="243" spans="1:2" ht="21" customHeight="1">
      <c r="A243" s="282" t="s">
        <v>465</v>
      </c>
      <c r="B243" s="284">
        <f>SUM(B244:B245)</f>
        <v>0</v>
      </c>
    </row>
    <row r="244" spans="1:2" ht="21" customHeight="1">
      <c r="A244" s="286" t="s">
        <v>466</v>
      </c>
      <c r="B244" s="284"/>
    </row>
    <row r="245" spans="1:2" ht="21" customHeight="1">
      <c r="A245" s="286" t="s">
        <v>467</v>
      </c>
      <c r="B245" s="284"/>
    </row>
    <row r="246" spans="1:2" ht="21" customHeight="1">
      <c r="A246" s="282" t="s">
        <v>468</v>
      </c>
      <c r="B246" s="284">
        <f>SUM(B247:B248)</f>
        <v>0</v>
      </c>
    </row>
    <row r="247" spans="1:2" ht="21" customHeight="1">
      <c r="A247" s="286" t="s">
        <v>469</v>
      </c>
      <c r="B247" s="284"/>
    </row>
    <row r="248" spans="1:2" ht="21" customHeight="1">
      <c r="A248" s="286" t="s">
        <v>470</v>
      </c>
      <c r="B248" s="284"/>
    </row>
    <row r="249" spans="1:2" ht="21" customHeight="1">
      <c r="A249" s="282" t="s">
        <v>471</v>
      </c>
      <c r="B249" s="284">
        <f>SUM(B250:B254)</f>
        <v>0</v>
      </c>
    </row>
    <row r="250" spans="1:2" ht="21" customHeight="1">
      <c r="A250" s="286" t="s">
        <v>472</v>
      </c>
      <c r="B250" s="284"/>
    </row>
    <row r="251" spans="1:2" ht="21" customHeight="1">
      <c r="A251" s="286" t="s">
        <v>473</v>
      </c>
      <c r="B251" s="284"/>
    </row>
    <row r="252" spans="1:2" ht="21" customHeight="1">
      <c r="A252" s="286" t="s">
        <v>474</v>
      </c>
      <c r="B252" s="284"/>
    </row>
    <row r="253" spans="1:2" ht="21" customHeight="1">
      <c r="A253" s="286" t="s">
        <v>475</v>
      </c>
      <c r="B253" s="284"/>
    </row>
    <row r="254" spans="1:2" ht="21" customHeight="1">
      <c r="A254" s="286" t="s">
        <v>476</v>
      </c>
      <c r="B254" s="284"/>
    </row>
    <row r="255" spans="1:2" ht="21" customHeight="1">
      <c r="A255" s="282" t="s">
        <v>477</v>
      </c>
      <c r="B255" s="284">
        <f>SUM(B256:B259)</f>
        <v>0</v>
      </c>
    </row>
    <row r="256" spans="1:2" ht="21" customHeight="1">
      <c r="A256" s="286" t="s">
        <v>478</v>
      </c>
      <c r="B256" s="284"/>
    </row>
    <row r="257" spans="1:2" ht="21" customHeight="1">
      <c r="A257" s="286" t="s">
        <v>479</v>
      </c>
      <c r="B257" s="284"/>
    </row>
    <row r="258" spans="1:2" ht="21" customHeight="1">
      <c r="A258" s="286" t="s">
        <v>480</v>
      </c>
      <c r="B258" s="284"/>
    </row>
    <row r="259" spans="1:2" ht="21" customHeight="1">
      <c r="A259" s="286" t="s">
        <v>481</v>
      </c>
      <c r="B259" s="284"/>
    </row>
    <row r="260" spans="1:2" ht="21" customHeight="1">
      <c r="A260" s="282" t="s">
        <v>482</v>
      </c>
      <c r="B260" s="284">
        <f>B261</f>
        <v>0</v>
      </c>
    </row>
    <row r="261" spans="1:2" ht="21" customHeight="1">
      <c r="A261" s="286" t="s">
        <v>483</v>
      </c>
      <c r="B261" s="284"/>
    </row>
    <row r="262" spans="1:2" ht="21" customHeight="1">
      <c r="A262" s="282" t="s">
        <v>484</v>
      </c>
      <c r="B262" s="284">
        <f>SUM(B263:B266)</f>
        <v>0</v>
      </c>
    </row>
    <row r="263" spans="1:2" ht="21" customHeight="1">
      <c r="A263" s="286" t="s">
        <v>485</v>
      </c>
      <c r="B263" s="284"/>
    </row>
    <row r="264" spans="1:2" ht="21" customHeight="1">
      <c r="A264" s="286" t="s">
        <v>486</v>
      </c>
      <c r="B264" s="284"/>
    </row>
    <row r="265" spans="1:2" ht="21" customHeight="1">
      <c r="A265" s="286" t="s">
        <v>487</v>
      </c>
      <c r="B265" s="284"/>
    </row>
    <row r="266" spans="1:2" ht="21" customHeight="1">
      <c r="A266" s="286" t="s">
        <v>488</v>
      </c>
      <c r="B266" s="284"/>
    </row>
    <row r="267" spans="1:2" ht="21" customHeight="1">
      <c r="A267" s="282" t="s">
        <v>489</v>
      </c>
      <c r="B267" s="284">
        <f>SUM(B268:B272)</f>
        <v>0</v>
      </c>
    </row>
    <row r="268" spans="1:2" ht="21" customHeight="1">
      <c r="A268" s="286" t="s">
        <v>268</v>
      </c>
      <c r="B268" s="284"/>
    </row>
    <row r="269" spans="1:2" ht="21" customHeight="1">
      <c r="A269" s="286" t="s">
        <v>269</v>
      </c>
      <c r="B269" s="284"/>
    </row>
    <row r="270" spans="1:2" ht="21" customHeight="1">
      <c r="A270" s="286" t="s">
        <v>339</v>
      </c>
      <c r="B270" s="284"/>
    </row>
    <row r="271" spans="1:2" ht="21" customHeight="1">
      <c r="A271" s="286" t="s">
        <v>344</v>
      </c>
      <c r="B271" s="284"/>
    </row>
    <row r="272" spans="1:2" ht="21" customHeight="1">
      <c r="A272" s="286" t="s">
        <v>490</v>
      </c>
      <c r="B272" s="284"/>
    </row>
    <row r="273" spans="1:2" ht="21" customHeight="1">
      <c r="A273" s="282" t="s">
        <v>491</v>
      </c>
      <c r="B273" s="283">
        <f>B274</f>
        <v>0</v>
      </c>
    </row>
    <row r="274" spans="1:2" ht="21" customHeight="1">
      <c r="A274" s="282" t="s">
        <v>492</v>
      </c>
      <c r="B274" s="284"/>
    </row>
    <row r="275" spans="1:2" ht="21" customHeight="1">
      <c r="A275" s="282" t="s">
        <v>493</v>
      </c>
      <c r="B275" s="285">
        <f>SUM(B276,B278,B280,B282,B292)</f>
        <v>0</v>
      </c>
    </row>
    <row r="276" spans="1:2" ht="21" customHeight="1">
      <c r="A276" s="282" t="s">
        <v>494</v>
      </c>
      <c r="B276" s="284">
        <f>B277</f>
        <v>0</v>
      </c>
    </row>
    <row r="277" spans="1:2" ht="21" customHeight="1">
      <c r="A277" s="286" t="s">
        <v>495</v>
      </c>
      <c r="B277" s="284"/>
    </row>
    <row r="278" spans="1:2" ht="21" customHeight="1">
      <c r="A278" s="282" t="s">
        <v>496</v>
      </c>
      <c r="B278" s="284">
        <f>B279</f>
        <v>0</v>
      </c>
    </row>
    <row r="279" spans="1:2" ht="21" customHeight="1">
      <c r="A279" s="286" t="s">
        <v>497</v>
      </c>
      <c r="B279" s="284"/>
    </row>
    <row r="280" spans="1:2" ht="21" customHeight="1">
      <c r="A280" s="282" t="s">
        <v>498</v>
      </c>
      <c r="B280" s="284">
        <f>B281</f>
        <v>0</v>
      </c>
    </row>
    <row r="281" spans="1:2" ht="21" customHeight="1">
      <c r="A281" s="286" t="s">
        <v>499</v>
      </c>
      <c r="B281" s="284"/>
    </row>
    <row r="282" spans="1:2" ht="21" customHeight="1">
      <c r="A282" s="282" t="s">
        <v>500</v>
      </c>
      <c r="B282" s="284">
        <f>SUM(B283:B291)</f>
        <v>0</v>
      </c>
    </row>
    <row r="283" spans="1:2" ht="21" customHeight="1">
      <c r="A283" s="286" t="s">
        <v>501</v>
      </c>
      <c r="B283" s="284"/>
    </row>
    <row r="284" spans="1:2" ht="21" customHeight="1">
      <c r="A284" s="286" t="s">
        <v>502</v>
      </c>
      <c r="B284" s="284"/>
    </row>
    <row r="285" spans="1:2" ht="21" customHeight="1">
      <c r="A285" s="286" t="s">
        <v>503</v>
      </c>
      <c r="B285" s="284"/>
    </row>
    <row r="286" spans="1:2" ht="21" customHeight="1">
      <c r="A286" s="286" t="s">
        <v>504</v>
      </c>
      <c r="B286" s="284"/>
    </row>
    <row r="287" spans="1:2" ht="21" customHeight="1">
      <c r="A287" s="286" t="s">
        <v>505</v>
      </c>
      <c r="B287" s="284"/>
    </row>
    <row r="288" spans="1:2" ht="21" customHeight="1">
      <c r="A288" s="286" t="s">
        <v>506</v>
      </c>
      <c r="B288" s="284"/>
    </row>
    <row r="289" spans="1:2" ht="21" customHeight="1">
      <c r="A289" s="286" t="s">
        <v>507</v>
      </c>
      <c r="B289" s="284"/>
    </row>
    <row r="290" spans="1:2" ht="21" customHeight="1">
      <c r="A290" s="286" t="s">
        <v>508</v>
      </c>
      <c r="B290" s="284"/>
    </row>
    <row r="291" spans="1:2" ht="21" customHeight="1">
      <c r="A291" s="286" t="s">
        <v>509</v>
      </c>
      <c r="B291" s="284"/>
    </row>
    <row r="292" spans="1:2" ht="21" customHeight="1">
      <c r="A292" s="282" t="s">
        <v>510</v>
      </c>
      <c r="B292" s="284">
        <f>B293</f>
        <v>0</v>
      </c>
    </row>
    <row r="293" spans="1:2" ht="21" customHeight="1">
      <c r="A293" s="286" t="s">
        <v>511</v>
      </c>
      <c r="B293" s="284"/>
    </row>
    <row r="294" spans="1:2" ht="21" customHeight="1">
      <c r="A294" s="282" t="s">
        <v>512</v>
      </c>
      <c r="B294" s="284">
        <f>B295+B298+B309+B316+B324+B333+B347+B357+B367+B375+B381</f>
        <v>0</v>
      </c>
    </row>
    <row r="295" spans="1:2" ht="21" customHeight="1">
      <c r="A295" s="282" t="s">
        <v>513</v>
      </c>
      <c r="B295" s="284">
        <f>SUM(B296:B297)</f>
        <v>0</v>
      </c>
    </row>
    <row r="296" spans="1:2" ht="21" customHeight="1">
      <c r="A296" s="286" t="s">
        <v>514</v>
      </c>
      <c r="B296" s="284"/>
    </row>
    <row r="297" spans="1:2" ht="21" customHeight="1">
      <c r="A297" s="286" t="s">
        <v>515</v>
      </c>
      <c r="B297" s="284"/>
    </row>
    <row r="298" spans="1:2" ht="21" customHeight="1">
      <c r="A298" s="282" t="s">
        <v>516</v>
      </c>
      <c r="B298" s="284">
        <f>SUM(B299:B308)</f>
        <v>0</v>
      </c>
    </row>
    <row r="299" spans="1:2" ht="21" customHeight="1">
      <c r="A299" s="286" t="s">
        <v>268</v>
      </c>
      <c r="B299" s="284"/>
    </row>
    <row r="300" spans="1:2" ht="21" customHeight="1">
      <c r="A300" s="286" t="s">
        <v>269</v>
      </c>
      <c r="B300" s="284"/>
    </row>
    <row r="301" spans="1:2" ht="21" customHeight="1">
      <c r="A301" s="286" t="s">
        <v>339</v>
      </c>
      <c r="B301" s="284"/>
    </row>
    <row r="302" spans="1:2" ht="21" customHeight="1">
      <c r="A302" s="287" t="s">
        <v>376</v>
      </c>
      <c r="B302" s="284"/>
    </row>
    <row r="303" spans="1:2" ht="21" customHeight="1">
      <c r="A303" s="286" t="s">
        <v>517</v>
      </c>
      <c r="B303" s="284"/>
    </row>
    <row r="304" spans="1:2" ht="21" customHeight="1">
      <c r="A304" s="286" t="s">
        <v>518</v>
      </c>
      <c r="B304" s="284"/>
    </row>
    <row r="305" spans="1:2" ht="21" customHeight="1">
      <c r="A305" s="286" t="s">
        <v>519</v>
      </c>
      <c r="B305" s="284"/>
    </row>
    <row r="306" spans="1:2" ht="21" customHeight="1">
      <c r="A306" s="286" t="s">
        <v>520</v>
      </c>
      <c r="B306" s="284"/>
    </row>
    <row r="307" spans="1:2" ht="21" customHeight="1">
      <c r="A307" s="286" t="s">
        <v>344</v>
      </c>
      <c r="B307" s="284"/>
    </row>
    <row r="308" spans="1:2" ht="21" customHeight="1">
      <c r="A308" s="286" t="s">
        <v>521</v>
      </c>
      <c r="B308" s="284"/>
    </row>
    <row r="309" spans="1:2" ht="21" customHeight="1">
      <c r="A309" s="282" t="s">
        <v>522</v>
      </c>
      <c r="B309" s="284">
        <f>SUM(B310:B315)</f>
        <v>0</v>
      </c>
    </row>
    <row r="310" spans="1:2" ht="21" customHeight="1">
      <c r="A310" s="286" t="s">
        <v>268</v>
      </c>
      <c r="B310" s="284"/>
    </row>
    <row r="311" spans="1:2" ht="21" customHeight="1">
      <c r="A311" s="286" t="s">
        <v>269</v>
      </c>
      <c r="B311" s="284"/>
    </row>
    <row r="312" spans="1:2" ht="21" customHeight="1">
      <c r="A312" s="286" t="s">
        <v>339</v>
      </c>
      <c r="B312" s="284"/>
    </row>
    <row r="313" spans="1:2" ht="21" customHeight="1">
      <c r="A313" s="286" t="s">
        <v>523</v>
      </c>
      <c r="B313" s="284"/>
    </row>
    <row r="314" spans="1:2" ht="21" customHeight="1">
      <c r="A314" s="286" t="s">
        <v>344</v>
      </c>
      <c r="B314" s="284"/>
    </row>
    <row r="315" spans="1:2" ht="21" customHeight="1">
      <c r="A315" s="286" t="s">
        <v>524</v>
      </c>
      <c r="B315" s="284"/>
    </row>
    <row r="316" spans="1:2" ht="21" customHeight="1">
      <c r="A316" s="282" t="s">
        <v>525</v>
      </c>
      <c r="B316" s="284">
        <f>SUM(B317:B323)</f>
        <v>0</v>
      </c>
    </row>
    <row r="317" spans="1:2" ht="21" customHeight="1">
      <c r="A317" s="286" t="s">
        <v>268</v>
      </c>
      <c r="B317" s="284"/>
    </row>
    <row r="318" spans="1:2" ht="21" customHeight="1">
      <c r="A318" s="286" t="s">
        <v>269</v>
      </c>
      <c r="B318" s="284"/>
    </row>
    <row r="319" spans="1:2" ht="21" customHeight="1">
      <c r="A319" s="286" t="s">
        <v>339</v>
      </c>
      <c r="B319" s="284"/>
    </row>
    <row r="320" spans="1:2" ht="21" customHeight="1">
      <c r="A320" s="286" t="s">
        <v>526</v>
      </c>
      <c r="B320" s="284"/>
    </row>
    <row r="321" spans="1:2" ht="21" customHeight="1">
      <c r="A321" s="286" t="s">
        <v>527</v>
      </c>
      <c r="B321" s="284"/>
    </row>
    <row r="322" spans="1:2" ht="21" customHeight="1">
      <c r="A322" s="286" t="s">
        <v>344</v>
      </c>
      <c r="B322" s="284"/>
    </row>
    <row r="323" spans="1:2" ht="21" customHeight="1">
      <c r="A323" s="286" t="s">
        <v>528</v>
      </c>
      <c r="B323" s="284"/>
    </row>
    <row r="324" spans="1:2" ht="21" customHeight="1">
      <c r="A324" s="282" t="s">
        <v>529</v>
      </c>
      <c r="B324" s="284">
        <f>SUM(B325:B332)</f>
        <v>0</v>
      </c>
    </row>
    <row r="325" spans="1:2" ht="21" customHeight="1">
      <c r="A325" s="286" t="s">
        <v>268</v>
      </c>
      <c r="B325" s="284"/>
    </row>
    <row r="326" spans="1:2" ht="21" customHeight="1">
      <c r="A326" s="286" t="s">
        <v>269</v>
      </c>
      <c r="B326" s="284"/>
    </row>
    <row r="327" spans="1:2" ht="21" customHeight="1">
      <c r="A327" s="286" t="s">
        <v>339</v>
      </c>
      <c r="B327" s="284"/>
    </row>
    <row r="328" spans="1:2" ht="21" customHeight="1">
      <c r="A328" s="286" t="s">
        <v>530</v>
      </c>
      <c r="B328" s="284"/>
    </row>
    <row r="329" spans="1:2" ht="21" customHeight="1">
      <c r="A329" s="286" t="s">
        <v>531</v>
      </c>
      <c r="B329" s="284"/>
    </row>
    <row r="330" spans="1:2" ht="21" customHeight="1">
      <c r="A330" s="286" t="s">
        <v>532</v>
      </c>
      <c r="B330" s="284"/>
    </row>
    <row r="331" spans="1:2" ht="21" customHeight="1">
      <c r="A331" s="286" t="s">
        <v>344</v>
      </c>
      <c r="B331" s="284"/>
    </row>
    <row r="332" spans="1:2" ht="21" customHeight="1">
      <c r="A332" s="286" t="s">
        <v>533</v>
      </c>
      <c r="B332" s="284"/>
    </row>
    <row r="333" spans="1:2" ht="21" customHeight="1">
      <c r="A333" s="282" t="s">
        <v>534</v>
      </c>
      <c r="B333" s="284">
        <f>SUM(B334:B346)</f>
        <v>0</v>
      </c>
    </row>
    <row r="334" spans="1:2" ht="21" customHeight="1">
      <c r="A334" s="286" t="s">
        <v>268</v>
      </c>
      <c r="B334" s="284"/>
    </row>
    <row r="335" spans="1:2" ht="21" customHeight="1">
      <c r="A335" s="286" t="s">
        <v>269</v>
      </c>
      <c r="B335" s="284"/>
    </row>
    <row r="336" spans="1:2" ht="21" customHeight="1">
      <c r="A336" s="286" t="s">
        <v>339</v>
      </c>
      <c r="B336" s="284"/>
    </row>
    <row r="337" spans="1:2" ht="21" customHeight="1">
      <c r="A337" s="286" t="s">
        <v>535</v>
      </c>
      <c r="B337" s="284"/>
    </row>
    <row r="338" spans="1:2" ht="21" customHeight="1">
      <c r="A338" s="286" t="s">
        <v>536</v>
      </c>
      <c r="B338" s="284"/>
    </row>
    <row r="339" spans="1:2" ht="21" customHeight="1">
      <c r="A339" s="286" t="s">
        <v>537</v>
      </c>
      <c r="B339" s="284"/>
    </row>
    <row r="340" spans="1:2" ht="21" customHeight="1">
      <c r="A340" s="286" t="s">
        <v>538</v>
      </c>
      <c r="B340" s="284"/>
    </row>
    <row r="341" spans="1:2" ht="21" customHeight="1">
      <c r="A341" s="286" t="s">
        <v>539</v>
      </c>
      <c r="B341" s="284"/>
    </row>
    <row r="342" spans="1:2" ht="21" customHeight="1">
      <c r="A342" s="286" t="s">
        <v>540</v>
      </c>
      <c r="B342" s="284"/>
    </row>
    <row r="343" spans="1:2" ht="21" customHeight="1">
      <c r="A343" s="286" t="s">
        <v>541</v>
      </c>
      <c r="B343" s="284"/>
    </row>
    <row r="344" spans="1:2" ht="21" customHeight="1">
      <c r="A344" s="286" t="s">
        <v>376</v>
      </c>
      <c r="B344" s="284"/>
    </row>
    <row r="345" spans="1:2" ht="21" customHeight="1">
      <c r="A345" s="286" t="s">
        <v>344</v>
      </c>
      <c r="B345" s="284"/>
    </row>
    <row r="346" spans="1:2" ht="21" customHeight="1">
      <c r="A346" s="286" t="s">
        <v>542</v>
      </c>
      <c r="B346" s="284"/>
    </row>
    <row r="347" spans="1:2" ht="21" customHeight="1">
      <c r="A347" s="282" t="s">
        <v>543</v>
      </c>
      <c r="B347" s="284">
        <f>SUM(B348:B356)</f>
        <v>0</v>
      </c>
    </row>
    <row r="348" spans="1:2" ht="21" customHeight="1">
      <c r="A348" s="286" t="s">
        <v>268</v>
      </c>
      <c r="B348" s="284"/>
    </row>
    <row r="349" spans="1:2" ht="21" customHeight="1">
      <c r="A349" s="286" t="s">
        <v>269</v>
      </c>
      <c r="B349" s="284"/>
    </row>
    <row r="350" spans="1:2" ht="21" customHeight="1">
      <c r="A350" s="286" t="s">
        <v>339</v>
      </c>
      <c r="B350" s="284"/>
    </row>
    <row r="351" spans="1:2" ht="21" customHeight="1">
      <c r="A351" s="286" t="s">
        <v>544</v>
      </c>
      <c r="B351" s="284"/>
    </row>
    <row r="352" spans="1:2" ht="21" customHeight="1">
      <c r="A352" s="286" t="s">
        <v>545</v>
      </c>
      <c r="B352" s="284"/>
    </row>
    <row r="353" spans="1:2" ht="21" customHeight="1">
      <c r="A353" s="286" t="s">
        <v>546</v>
      </c>
      <c r="B353" s="284"/>
    </row>
    <row r="354" spans="1:2" ht="21" customHeight="1">
      <c r="A354" s="286" t="s">
        <v>376</v>
      </c>
      <c r="B354" s="284"/>
    </row>
    <row r="355" spans="1:2" ht="21" customHeight="1">
      <c r="A355" s="286" t="s">
        <v>344</v>
      </c>
      <c r="B355" s="284"/>
    </row>
    <row r="356" spans="1:2" ht="21" customHeight="1">
      <c r="A356" s="286" t="s">
        <v>547</v>
      </c>
      <c r="B356" s="284"/>
    </row>
    <row r="357" spans="1:2" ht="21" customHeight="1">
      <c r="A357" s="282" t="s">
        <v>548</v>
      </c>
      <c r="B357" s="284">
        <f>SUM(B358:B366)</f>
        <v>0</v>
      </c>
    </row>
    <row r="358" spans="1:2" ht="21" customHeight="1">
      <c r="A358" s="286" t="s">
        <v>268</v>
      </c>
      <c r="B358" s="284"/>
    </row>
    <row r="359" spans="1:2" ht="21" customHeight="1">
      <c r="A359" s="286" t="s">
        <v>269</v>
      </c>
      <c r="B359" s="284"/>
    </row>
    <row r="360" spans="1:2" ht="21" customHeight="1">
      <c r="A360" s="286" t="s">
        <v>339</v>
      </c>
      <c r="B360" s="284"/>
    </row>
    <row r="361" spans="1:2" ht="21" customHeight="1">
      <c r="A361" s="286" t="s">
        <v>549</v>
      </c>
      <c r="B361" s="284"/>
    </row>
    <row r="362" spans="1:2" ht="21" customHeight="1">
      <c r="A362" s="286" t="s">
        <v>550</v>
      </c>
      <c r="B362" s="284"/>
    </row>
    <row r="363" spans="1:2" ht="21" customHeight="1">
      <c r="A363" s="286" t="s">
        <v>551</v>
      </c>
      <c r="B363" s="284"/>
    </row>
    <row r="364" spans="1:2" ht="21" customHeight="1">
      <c r="A364" s="286" t="s">
        <v>376</v>
      </c>
      <c r="B364" s="284"/>
    </row>
    <row r="365" spans="1:2" ht="21" customHeight="1">
      <c r="A365" s="286" t="s">
        <v>344</v>
      </c>
      <c r="B365" s="284"/>
    </row>
    <row r="366" spans="1:2" ht="21" customHeight="1">
      <c r="A366" s="286" t="s">
        <v>552</v>
      </c>
      <c r="B366" s="284"/>
    </row>
    <row r="367" spans="1:2" ht="21" customHeight="1">
      <c r="A367" s="288" t="s">
        <v>553</v>
      </c>
      <c r="B367" s="285">
        <f>SUM(B368:B374)</f>
        <v>0</v>
      </c>
    </row>
    <row r="368" spans="1:2" ht="21" customHeight="1">
      <c r="A368" s="286" t="s">
        <v>268</v>
      </c>
      <c r="B368" s="284"/>
    </row>
    <row r="369" spans="1:2" ht="21" customHeight="1">
      <c r="A369" s="286" t="s">
        <v>269</v>
      </c>
      <c r="B369" s="284"/>
    </row>
    <row r="370" spans="1:2" ht="21" customHeight="1">
      <c r="A370" s="286" t="s">
        <v>339</v>
      </c>
      <c r="B370" s="284"/>
    </row>
    <row r="371" spans="1:2" ht="21" customHeight="1">
      <c r="A371" s="286" t="s">
        <v>554</v>
      </c>
      <c r="B371" s="284"/>
    </row>
    <row r="372" spans="1:2" ht="21" customHeight="1">
      <c r="A372" s="286" t="s">
        <v>555</v>
      </c>
      <c r="B372" s="284"/>
    </row>
    <row r="373" spans="1:2" ht="21" customHeight="1">
      <c r="A373" s="286" t="s">
        <v>344</v>
      </c>
      <c r="B373" s="284"/>
    </row>
    <row r="374" spans="1:2" ht="21" customHeight="1">
      <c r="A374" s="286" t="s">
        <v>556</v>
      </c>
      <c r="B374" s="284"/>
    </row>
    <row r="375" spans="1:2" ht="21" customHeight="1">
      <c r="A375" s="282" t="s">
        <v>557</v>
      </c>
      <c r="B375" s="284">
        <f>SUM(B376:B380)</f>
        <v>0</v>
      </c>
    </row>
    <row r="376" spans="1:2" ht="21" customHeight="1">
      <c r="A376" s="286" t="s">
        <v>268</v>
      </c>
      <c r="B376" s="284"/>
    </row>
    <row r="377" spans="1:2" ht="21" customHeight="1">
      <c r="A377" s="286" t="s">
        <v>269</v>
      </c>
      <c r="B377" s="284"/>
    </row>
    <row r="378" spans="1:2" ht="21" customHeight="1">
      <c r="A378" s="286" t="s">
        <v>376</v>
      </c>
      <c r="B378" s="284"/>
    </row>
    <row r="379" spans="1:2" ht="21" customHeight="1">
      <c r="A379" s="286" t="s">
        <v>558</v>
      </c>
      <c r="B379" s="284"/>
    </row>
    <row r="380" spans="1:2" ht="21" customHeight="1">
      <c r="A380" s="286" t="s">
        <v>559</v>
      </c>
      <c r="B380" s="284"/>
    </row>
    <row r="381" spans="1:2" ht="21" customHeight="1">
      <c r="A381" s="282" t="s">
        <v>560</v>
      </c>
      <c r="B381" s="284">
        <f>B382+B383</f>
        <v>0</v>
      </c>
    </row>
    <row r="382" spans="1:2" ht="21" customHeight="1">
      <c r="A382" s="286" t="s">
        <v>561</v>
      </c>
      <c r="B382" s="284"/>
    </row>
    <row r="383" spans="1:2" ht="21" customHeight="1">
      <c r="A383" s="286" t="s">
        <v>562</v>
      </c>
      <c r="B383" s="284"/>
    </row>
    <row r="384" spans="1:2" ht="21" customHeight="1">
      <c r="A384" s="282" t="s">
        <v>563</v>
      </c>
      <c r="B384" s="284">
        <f>B385+B390+B397+B403+B409+B413+B417+B421+B427+B434</f>
        <v>0</v>
      </c>
    </row>
    <row r="385" spans="1:2" ht="21" customHeight="1">
      <c r="A385" s="282" t="s">
        <v>564</v>
      </c>
      <c r="B385" s="284">
        <f>SUM(B386:B389)</f>
        <v>0</v>
      </c>
    </row>
    <row r="386" spans="1:2" ht="21" customHeight="1">
      <c r="A386" s="286" t="s">
        <v>268</v>
      </c>
      <c r="B386" s="284"/>
    </row>
    <row r="387" spans="1:2" ht="21" customHeight="1">
      <c r="A387" s="286" t="s">
        <v>269</v>
      </c>
      <c r="B387" s="284"/>
    </row>
    <row r="388" spans="1:2" ht="21" customHeight="1">
      <c r="A388" s="286" t="s">
        <v>339</v>
      </c>
      <c r="B388" s="284"/>
    </row>
    <row r="389" spans="1:2" ht="21" customHeight="1">
      <c r="A389" s="286" t="s">
        <v>565</v>
      </c>
      <c r="B389" s="284"/>
    </row>
    <row r="390" spans="1:2" ht="21" customHeight="1">
      <c r="A390" s="282" t="s">
        <v>566</v>
      </c>
      <c r="B390" s="284">
        <f>SUM(B391:B396)</f>
        <v>0</v>
      </c>
    </row>
    <row r="391" spans="1:2" ht="21" customHeight="1">
      <c r="A391" s="286" t="s">
        <v>567</v>
      </c>
      <c r="B391" s="284"/>
    </row>
    <row r="392" spans="1:2" ht="21" customHeight="1">
      <c r="A392" s="286" t="s">
        <v>568</v>
      </c>
      <c r="B392" s="284"/>
    </row>
    <row r="393" spans="1:2" ht="21" customHeight="1">
      <c r="A393" s="286" t="s">
        <v>569</v>
      </c>
      <c r="B393" s="284"/>
    </row>
    <row r="394" spans="1:2" ht="21" customHeight="1">
      <c r="A394" s="286" t="s">
        <v>570</v>
      </c>
      <c r="B394" s="284"/>
    </row>
    <row r="395" spans="1:2" ht="21" customHeight="1">
      <c r="A395" s="286" t="s">
        <v>571</v>
      </c>
      <c r="B395" s="284"/>
    </row>
    <row r="396" spans="1:2" ht="21" customHeight="1">
      <c r="A396" s="286" t="s">
        <v>572</v>
      </c>
      <c r="B396" s="284"/>
    </row>
    <row r="397" spans="1:2" ht="21" customHeight="1">
      <c r="A397" s="282" t="s">
        <v>573</v>
      </c>
      <c r="B397" s="284">
        <f>SUM(B398:B402)</f>
        <v>0</v>
      </c>
    </row>
    <row r="398" spans="1:2" ht="21" customHeight="1">
      <c r="A398" s="286" t="s">
        <v>574</v>
      </c>
      <c r="B398" s="284"/>
    </row>
    <row r="399" spans="1:2" ht="21" customHeight="1">
      <c r="A399" s="286" t="s">
        <v>575</v>
      </c>
      <c r="B399" s="284"/>
    </row>
    <row r="400" spans="1:2" ht="21" customHeight="1">
      <c r="A400" s="286" t="s">
        <v>576</v>
      </c>
      <c r="B400" s="284"/>
    </row>
    <row r="401" spans="1:2" ht="21" customHeight="1">
      <c r="A401" s="286" t="s">
        <v>577</v>
      </c>
      <c r="B401" s="284"/>
    </row>
    <row r="402" spans="1:2" ht="21" customHeight="1">
      <c r="A402" s="286" t="s">
        <v>578</v>
      </c>
      <c r="B402" s="284"/>
    </row>
    <row r="403" spans="1:2" ht="21" customHeight="1">
      <c r="A403" s="282" t="s">
        <v>579</v>
      </c>
      <c r="B403" s="284">
        <f>SUM(B404:B408)</f>
        <v>0</v>
      </c>
    </row>
    <row r="404" spans="1:2" ht="21" customHeight="1">
      <c r="A404" s="286" t="s">
        <v>580</v>
      </c>
      <c r="B404" s="284"/>
    </row>
    <row r="405" spans="1:2" ht="21" customHeight="1">
      <c r="A405" s="286" t="s">
        <v>581</v>
      </c>
      <c r="B405" s="284"/>
    </row>
    <row r="406" spans="1:2" ht="21" customHeight="1">
      <c r="A406" s="286" t="s">
        <v>582</v>
      </c>
      <c r="B406" s="284"/>
    </row>
    <row r="407" spans="1:2" ht="21" customHeight="1">
      <c r="A407" s="286" t="s">
        <v>583</v>
      </c>
      <c r="B407" s="284"/>
    </row>
    <row r="408" spans="1:2" ht="21" customHeight="1">
      <c r="A408" s="286" t="s">
        <v>584</v>
      </c>
      <c r="B408" s="284"/>
    </row>
    <row r="409" spans="1:2" ht="21" customHeight="1">
      <c r="A409" s="282" t="s">
        <v>585</v>
      </c>
      <c r="B409" s="284">
        <f>SUM(B410:B412)</f>
        <v>0</v>
      </c>
    </row>
    <row r="410" spans="1:2" ht="21" customHeight="1">
      <c r="A410" s="286" t="s">
        <v>586</v>
      </c>
      <c r="B410" s="284"/>
    </row>
    <row r="411" spans="1:2" ht="21" customHeight="1">
      <c r="A411" s="286" t="s">
        <v>587</v>
      </c>
      <c r="B411" s="284"/>
    </row>
    <row r="412" spans="1:2" ht="21" customHeight="1">
      <c r="A412" s="286" t="s">
        <v>588</v>
      </c>
      <c r="B412" s="284"/>
    </row>
    <row r="413" spans="1:2" ht="21" customHeight="1">
      <c r="A413" s="282" t="s">
        <v>589</v>
      </c>
      <c r="B413" s="284">
        <f>SUM(B414:B416)</f>
        <v>0</v>
      </c>
    </row>
    <row r="414" spans="1:2" ht="21" customHeight="1">
      <c r="A414" s="286" t="s">
        <v>590</v>
      </c>
      <c r="B414" s="284"/>
    </row>
    <row r="415" spans="1:2" ht="21" customHeight="1">
      <c r="A415" s="286" t="s">
        <v>591</v>
      </c>
      <c r="B415" s="284"/>
    </row>
    <row r="416" spans="1:2" ht="21" customHeight="1">
      <c r="A416" s="286" t="s">
        <v>592</v>
      </c>
      <c r="B416" s="284"/>
    </row>
    <row r="417" spans="1:2" ht="21" customHeight="1">
      <c r="A417" s="282" t="s">
        <v>593</v>
      </c>
      <c r="B417" s="284">
        <f>SUM(B418:B420)</f>
        <v>0</v>
      </c>
    </row>
    <row r="418" spans="1:2" ht="21" customHeight="1">
      <c r="A418" s="286" t="s">
        <v>594</v>
      </c>
      <c r="B418" s="284"/>
    </row>
    <row r="419" spans="1:2" ht="21" customHeight="1">
      <c r="A419" s="286" t="s">
        <v>595</v>
      </c>
      <c r="B419" s="284"/>
    </row>
    <row r="420" spans="1:2" ht="21" customHeight="1">
      <c r="A420" s="286" t="s">
        <v>596</v>
      </c>
      <c r="B420" s="284"/>
    </row>
    <row r="421" spans="1:2" ht="21" customHeight="1">
      <c r="A421" s="282" t="s">
        <v>597</v>
      </c>
      <c r="B421" s="284">
        <f>SUM(B422:B426)</f>
        <v>0</v>
      </c>
    </row>
    <row r="422" spans="1:2" ht="21" customHeight="1">
      <c r="A422" s="286" t="s">
        <v>598</v>
      </c>
      <c r="B422" s="284"/>
    </row>
    <row r="423" spans="1:2" ht="21" customHeight="1">
      <c r="A423" s="286" t="s">
        <v>599</v>
      </c>
      <c r="B423" s="284"/>
    </row>
    <row r="424" spans="1:2" ht="21" customHeight="1">
      <c r="A424" s="286" t="s">
        <v>600</v>
      </c>
      <c r="B424" s="284"/>
    </row>
    <row r="425" spans="1:2" ht="21" customHeight="1">
      <c r="A425" s="286" t="s">
        <v>601</v>
      </c>
      <c r="B425" s="284"/>
    </row>
    <row r="426" spans="1:2" ht="21" customHeight="1">
      <c r="A426" s="286" t="s">
        <v>602</v>
      </c>
      <c r="B426" s="284"/>
    </row>
    <row r="427" spans="1:2" ht="21" customHeight="1">
      <c r="A427" s="282" t="s">
        <v>603</v>
      </c>
      <c r="B427" s="284">
        <f>SUM(B428:B433)</f>
        <v>0</v>
      </c>
    </row>
    <row r="428" spans="1:2" ht="21" customHeight="1">
      <c r="A428" s="286" t="s">
        <v>604</v>
      </c>
      <c r="B428" s="284"/>
    </row>
    <row r="429" spans="1:2" ht="21" customHeight="1">
      <c r="A429" s="286" t="s">
        <v>605</v>
      </c>
      <c r="B429" s="284"/>
    </row>
    <row r="430" spans="1:2" ht="21" customHeight="1">
      <c r="A430" s="286" t="s">
        <v>606</v>
      </c>
      <c r="B430" s="284"/>
    </row>
    <row r="431" spans="1:2" ht="21" customHeight="1">
      <c r="A431" s="286" t="s">
        <v>607</v>
      </c>
      <c r="B431" s="284"/>
    </row>
    <row r="432" spans="1:2" ht="21" customHeight="1">
      <c r="A432" s="286" t="s">
        <v>608</v>
      </c>
      <c r="B432" s="284"/>
    </row>
    <row r="433" spans="1:2" ht="21" customHeight="1">
      <c r="A433" s="286" t="s">
        <v>609</v>
      </c>
      <c r="B433" s="284"/>
    </row>
    <row r="434" spans="1:2" ht="21" customHeight="1">
      <c r="A434" s="282" t="s">
        <v>610</v>
      </c>
      <c r="B434" s="284">
        <f>B435</f>
        <v>0</v>
      </c>
    </row>
    <row r="435" spans="1:2" ht="21" customHeight="1">
      <c r="A435" s="286" t="s">
        <v>611</v>
      </c>
      <c r="B435" s="284"/>
    </row>
    <row r="436" spans="1:2" ht="21" customHeight="1">
      <c r="A436" s="282" t="s">
        <v>612</v>
      </c>
      <c r="B436" s="284">
        <f>SUM(B437,B442,B451,B457,B462,B467,B472,B479,B483,B487)</f>
        <v>0</v>
      </c>
    </row>
    <row r="437" spans="1:2" ht="21" customHeight="1">
      <c r="A437" s="282" t="s">
        <v>613</v>
      </c>
      <c r="B437" s="284">
        <f>SUM(B438:B441)</f>
        <v>0</v>
      </c>
    </row>
    <row r="438" spans="1:2" ht="21" customHeight="1">
      <c r="A438" s="286" t="s">
        <v>268</v>
      </c>
      <c r="B438" s="284"/>
    </row>
    <row r="439" spans="1:2" ht="21" customHeight="1">
      <c r="A439" s="286" t="s">
        <v>269</v>
      </c>
      <c r="B439" s="284"/>
    </row>
    <row r="440" spans="1:2" ht="21" customHeight="1">
      <c r="A440" s="286" t="s">
        <v>339</v>
      </c>
      <c r="B440" s="284"/>
    </row>
    <row r="441" spans="1:2" ht="21" customHeight="1">
      <c r="A441" s="286" t="s">
        <v>614</v>
      </c>
      <c r="B441" s="284"/>
    </row>
    <row r="442" spans="1:2" ht="21" customHeight="1">
      <c r="A442" s="282" t="s">
        <v>615</v>
      </c>
      <c r="B442" s="284">
        <f>SUM(B443:B450)</f>
        <v>0</v>
      </c>
    </row>
    <row r="443" spans="1:2" ht="21" customHeight="1">
      <c r="A443" s="286" t="s">
        <v>616</v>
      </c>
      <c r="B443" s="284"/>
    </row>
    <row r="444" spans="1:2" ht="21" customHeight="1">
      <c r="A444" s="286" t="s">
        <v>617</v>
      </c>
      <c r="B444" s="284"/>
    </row>
    <row r="445" spans="1:2" ht="21" customHeight="1">
      <c r="A445" s="286" t="s">
        <v>618</v>
      </c>
      <c r="B445" s="284"/>
    </row>
    <row r="446" spans="1:2" ht="21" customHeight="1">
      <c r="A446" s="286" t="s">
        <v>619</v>
      </c>
      <c r="B446" s="284"/>
    </row>
    <row r="447" spans="1:2" ht="21" customHeight="1">
      <c r="A447" s="286" t="s">
        <v>620</v>
      </c>
      <c r="B447" s="284"/>
    </row>
    <row r="448" spans="1:2" ht="21" customHeight="1">
      <c r="A448" s="286" t="s">
        <v>621</v>
      </c>
      <c r="B448" s="284"/>
    </row>
    <row r="449" spans="1:2" ht="21" customHeight="1">
      <c r="A449" s="286" t="s">
        <v>622</v>
      </c>
      <c r="B449" s="284"/>
    </row>
    <row r="450" spans="1:2" ht="21" customHeight="1">
      <c r="A450" s="286" t="s">
        <v>623</v>
      </c>
      <c r="B450" s="284"/>
    </row>
    <row r="451" spans="1:2" ht="21" customHeight="1">
      <c r="A451" s="282" t="s">
        <v>624</v>
      </c>
      <c r="B451" s="284">
        <f>SUM(B452:B456)</f>
        <v>0</v>
      </c>
    </row>
    <row r="452" spans="1:2" ht="21" customHeight="1">
      <c r="A452" s="286" t="s">
        <v>616</v>
      </c>
      <c r="B452" s="284"/>
    </row>
    <row r="453" spans="1:2" ht="21" customHeight="1">
      <c r="A453" s="286" t="s">
        <v>625</v>
      </c>
      <c r="B453" s="284"/>
    </row>
    <row r="454" spans="1:2" ht="21" customHeight="1">
      <c r="A454" s="289" t="s">
        <v>626</v>
      </c>
      <c r="B454" s="284"/>
    </row>
    <row r="455" spans="1:2" ht="21" customHeight="1">
      <c r="A455" s="286" t="s">
        <v>627</v>
      </c>
      <c r="B455" s="284"/>
    </row>
    <row r="456" spans="1:2" ht="21" customHeight="1">
      <c r="A456" s="286" t="s">
        <v>628</v>
      </c>
      <c r="B456" s="284"/>
    </row>
    <row r="457" spans="1:2" ht="21" customHeight="1">
      <c r="A457" s="282" t="s">
        <v>629</v>
      </c>
      <c r="B457" s="284">
        <f>SUM(B458:B461)</f>
        <v>0</v>
      </c>
    </row>
    <row r="458" spans="1:2" ht="21" customHeight="1">
      <c r="A458" s="286" t="s">
        <v>616</v>
      </c>
      <c r="B458" s="284"/>
    </row>
    <row r="459" spans="1:2" ht="21" customHeight="1">
      <c r="A459" s="286" t="s">
        <v>630</v>
      </c>
      <c r="B459" s="284"/>
    </row>
    <row r="460" spans="1:2" ht="21" customHeight="1">
      <c r="A460" s="286" t="s">
        <v>631</v>
      </c>
      <c r="B460" s="284"/>
    </row>
    <row r="461" spans="1:2" ht="21" customHeight="1">
      <c r="A461" s="286" t="s">
        <v>632</v>
      </c>
      <c r="B461" s="284"/>
    </row>
    <row r="462" spans="1:2" ht="21" customHeight="1">
      <c r="A462" s="282" t="s">
        <v>633</v>
      </c>
      <c r="B462" s="284">
        <f>SUM(B463:B466)</f>
        <v>0</v>
      </c>
    </row>
    <row r="463" spans="1:2" ht="21" customHeight="1">
      <c r="A463" s="286" t="s">
        <v>616</v>
      </c>
      <c r="B463" s="284"/>
    </row>
    <row r="464" spans="1:2" ht="21" customHeight="1">
      <c r="A464" s="286" t="s">
        <v>634</v>
      </c>
      <c r="B464" s="284"/>
    </row>
    <row r="465" spans="1:2" ht="21" customHeight="1">
      <c r="A465" s="286" t="s">
        <v>635</v>
      </c>
      <c r="B465" s="284"/>
    </row>
    <row r="466" spans="1:2" ht="21" customHeight="1">
      <c r="A466" s="286" t="s">
        <v>636</v>
      </c>
      <c r="B466" s="284"/>
    </row>
    <row r="467" spans="1:2" ht="21" customHeight="1">
      <c r="A467" s="282" t="s">
        <v>637</v>
      </c>
      <c r="B467" s="284">
        <f>SUM(B468:B471)</f>
        <v>0</v>
      </c>
    </row>
    <row r="468" spans="1:2" ht="21" customHeight="1">
      <c r="A468" s="286" t="s">
        <v>638</v>
      </c>
      <c r="B468" s="284"/>
    </row>
    <row r="469" spans="1:2" ht="21" customHeight="1">
      <c r="A469" s="286" t="s">
        <v>639</v>
      </c>
      <c r="B469" s="284"/>
    </row>
    <row r="470" spans="1:2" ht="21" customHeight="1">
      <c r="A470" s="286" t="s">
        <v>640</v>
      </c>
      <c r="B470" s="284"/>
    </row>
    <row r="471" spans="1:2" ht="21" customHeight="1">
      <c r="A471" s="286" t="s">
        <v>641</v>
      </c>
      <c r="B471" s="284"/>
    </row>
    <row r="472" spans="1:2" ht="21" customHeight="1">
      <c r="A472" s="282" t="s">
        <v>642</v>
      </c>
      <c r="B472" s="284">
        <f>SUM(B473:B478)</f>
        <v>0</v>
      </c>
    </row>
    <row r="473" spans="1:2" ht="21" customHeight="1">
      <c r="A473" s="286" t="s">
        <v>616</v>
      </c>
      <c r="B473" s="284"/>
    </row>
    <row r="474" spans="1:2" ht="21" customHeight="1">
      <c r="A474" s="286" t="s">
        <v>643</v>
      </c>
      <c r="B474" s="284"/>
    </row>
    <row r="475" spans="1:2" ht="21" customHeight="1">
      <c r="A475" s="286" t="s">
        <v>644</v>
      </c>
      <c r="B475" s="284"/>
    </row>
    <row r="476" spans="1:2" ht="21" customHeight="1">
      <c r="A476" s="286" t="s">
        <v>645</v>
      </c>
      <c r="B476" s="284"/>
    </row>
    <row r="477" spans="1:2" ht="21" customHeight="1">
      <c r="A477" s="286" t="s">
        <v>646</v>
      </c>
      <c r="B477" s="284"/>
    </row>
    <row r="478" spans="1:2" ht="21" customHeight="1">
      <c r="A478" s="286" t="s">
        <v>647</v>
      </c>
      <c r="B478" s="284"/>
    </row>
    <row r="479" spans="1:2" ht="21" customHeight="1">
      <c r="A479" s="282" t="s">
        <v>648</v>
      </c>
      <c r="B479" s="284">
        <f>SUM(B480:B482)</f>
        <v>0</v>
      </c>
    </row>
    <row r="480" spans="1:2" ht="21" customHeight="1">
      <c r="A480" s="286" t="s">
        <v>649</v>
      </c>
      <c r="B480" s="284"/>
    </row>
    <row r="481" spans="1:2" ht="21" customHeight="1">
      <c r="A481" s="286" t="s">
        <v>650</v>
      </c>
      <c r="B481" s="284"/>
    </row>
    <row r="482" spans="1:2" ht="21" customHeight="1">
      <c r="A482" s="286" t="s">
        <v>651</v>
      </c>
      <c r="B482" s="284"/>
    </row>
    <row r="483" spans="1:2" ht="21" customHeight="1">
      <c r="A483" s="282" t="s">
        <v>652</v>
      </c>
      <c r="B483" s="284">
        <f>B484+B485+B486</f>
        <v>0</v>
      </c>
    </row>
    <row r="484" spans="1:2" ht="21" customHeight="1">
      <c r="A484" s="286" t="s">
        <v>653</v>
      </c>
      <c r="B484" s="284"/>
    </row>
    <row r="485" spans="1:2" ht="21" customHeight="1">
      <c r="A485" s="286" t="s">
        <v>654</v>
      </c>
      <c r="B485" s="284"/>
    </row>
    <row r="486" spans="1:2" ht="21" customHeight="1">
      <c r="A486" s="286" t="s">
        <v>655</v>
      </c>
      <c r="B486" s="284"/>
    </row>
    <row r="487" spans="1:2" ht="21" customHeight="1">
      <c r="A487" s="282" t="s">
        <v>656</v>
      </c>
      <c r="B487" s="284">
        <f>SUM(B488:B491)</f>
        <v>0</v>
      </c>
    </row>
    <row r="488" spans="1:2" ht="21" customHeight="1">
      <c r="A488" s="286" t="s">
        <v>657</v>
      </c>
      <c r="B488" s="284"/>
    </row>
    <row r="489" spans="1:2" ht="21" customHeight="1">
      <c r="A489" s="286" t="s">
        <v>658</v>
      </c>
      <c r="B489" s="284"/>
    </row>
    <row r="490" spans="1:2" ht="21" customHeight="1">
      <c r="A490" s="286" t="s">
        <v>659</v>
      </c>
      <c r="B490" s="284"/>
    </row>
    <row r="491" spans="1:2" ht="21" customHeight="1">
      <c r="A491" s="286" t="s">
        <v>660</v>
      </c>
      <c r="B491" s="284"/>
    </row>
    <row r="492" spans="1:2" ht="21" customHeight="1">
      <c r="A492" s="282" t="s">
        <v>661</v>
      </c>
      <c r="B492" s="284">
        <f>SUM(B493,B509,B517,B528,B537,B545)</f>
        <v>106</v>
      </c>
    </row>
    <row r="493" spans="1:2" ht="21" customHeight="1">
      <c r="A493" s="282" t="s">
        <v>662</v>
      </c>
      <c r="B493" s="284">
        <f>SUM(B494:B508)</f>
        <v>106</v>
      </c>
    </row>
    <row r="494" spans="1:2" ht="21" customHeight="1">
      <c r="A494" s="286" t="s">
        <v>268</v>
      </c>
      <c r="B494" s="284"/>
    </row>
    <row r="495" spans="1:2" ht="21" customHeight="1">
      <c r="A495" s="286" t="s">
        <v>269</v>
      </c>
      <c r="B495" s="284"/>
    </row>
    <row r="496" spans="1:2" ht="21" customHeight="1">
      <c r="A496" s="286" t="s">
        <v>339</v>
      </c>
      <c r="B496" s="284"/>
    </row>
    <row r="497" spans="1:2" ht="21" customHeight="1">
      <c r="A497" s="286" t="s">
        <v>663</v>
      </c>
      <c r="B497" s="284"/>
    </row>
    <row r="498" spans="1:2" ht="21" customHeight="1">
      <c r="A498" s="286" t="s">
        <v>664</v>
      </c>
      <c r="B498" s="284"/>
    </row>
    <row r="499" spans="1:2" ht="21" customHeight="1">
      <c r="A499" s="286" t="s">
        <v>665</v>
      </c>
      <c r="B499" s="284"/>
    </row>
    <row r="500" spans="1:2" ht="21" customHeight="1">
      <c r="A500" s="286" t="s">
        <v>666</v>
      </c>
      <c r="B500" s="284"/>
    </row>
    <row r="501" spans="1:2" ht="21" customHeight="1">
      <c r="A501" s="286" t="s">
        <v>667</v>
      </c>
      <c r="B501" s="284"/>
    </row>
    <row r="502" spans="1:2" ht="21" customHeight="1">
      <c r="A502" s="286" t="s">
        <v>668</v>
      </c>
      <c r="B502" s="284">
        <v>106</v>
      </c>
    </row>
    <row r="503" spans="1:2" ht="21" customHeight="1">
      <c r="A503" s="286" t="s">
        <v>669</v>
      </c>
      <c r="B503" s="284"/>
    </row>
    <row r="504" spans="1:2" ht="21" customHeight="1">
      <c r="A504" s="286" t="s">
        <v>670</v>
      </c>
      <c r="B504" s="284"/>
    </row>
    <row r="505" spans="1:2" ht="21" customHeight="1">
      <c r="A505" s="286" t="s">
        <v>671</v>
      </c>
      <c r="B505" s="284"/>
    </row>
    <row r="506" spans="1:2" ht="21" customHeight="1">
      <c r="A506" s="286" t="s">
        <v>672</v>
      </c>
      <c r="B506" s="284"/>
    </row>
    <row r="507" spans="1:2" ht="21" customHeight="1">
      <c r="A507" s="286" t="s">
        <v>673</v>
      </c>
      <c r="B507" s="284"/>
    </row>
    <row r="508" spans="1:2" ht="21" customHeight="1">
      <c r="A508" s="286" t="s">
        <v>674</v>
      </c>
      <c r="B508" s="284"/>
    </row>
    <row r="509" spans="1:2" ht="21" customHeight="1">
      <c r="A509" s="282" t="s">
        <v>675</v>
      </c>
      <c r="B509" s="284">
        <f>SUM(B510:B516)</f>
        <v>0</v>
      </c>
    </row>
    <row r="510" spans="1:2" ht="21" customHeight="1">
      <c r="A510" s="286" t="s">
        <v>268</v>
      </c>
      <c r="B510" s="284"/>
    </row>
    <row r="511" spans="1:2" ht="21" customHeight="1">
      <c r="A511" s="286" t="s">
        <v>269</v>
      </c>
      <c r="B511" s="284"/>
    </row>
    <row r="512" spans="1:2" ht="21" customHeight="1">
      <c r="A512" s="286" t="s">
        <v>339</v>
      </c>
      <c r="B512" s="284"/>
    </row>
    <row r="513" spans="1:2" ht="21" customHeight="1">
      <c r="A513" s="286" t="s">
        <v>676</v>
      </c>
      <c r="B513" s="284"/>
    </row>
    <row r="514" spans="1:2" ht="21" customHeight="1">
      <c r="A514" s="286" t="s">
        <v>677</v>
      </c>
      <c r="B514" s="284"/>
    </row>
    <row r="515" spans="1:2" ht="21" customHeight="1">
      <c r="A515" s="286" t="s">
        <v>678</v>
      </c>
      <c r="B515" s="284"/>
    </row>
    <row r="516" spans="1:2" ht="21" customHeight="1">
      <c r="A516" s="286" t="s">
        <v>679</v>
      </c>
      <c r="B516" s="284"/>
    </row>
    <row r="517" spans="1:2" ht="21" customHeight="1">
      <c r="A517" s="282" t="s">
        <v>680</v>
      </c>
      <c r="B517" s="284">
        <f>SUM(B518:B527)</f>
        <v>0</v>
      </c>
    </row>
    <row r="518" spans="1:2" ht="21" customHeight="1">
      <c r="A518" s="286" t="s">
        <v>268</v>
      </c>
      <c r="B518" s="284"/>
    </row>
    <row r="519" spans="1:2" ht="21" customHeight="1">
      <c r="A519" s="286" t="s">
        <v>269</v>
      </c>
      <c r="B519" s="284"/>
    </row>
    <row r="520" spans="1:2" ht="21" customHeight="1">
      <c r="A520" s="286" t="s">
        <v>339</v>
      </c>
      <c r="B520" s="284"/>
    </row>
    <row r="521" spans="1:2" ht="21" customHeight="1">
      <c r="A521" s="286" t="s">
        <v>681</v>
      </c>
      <c r="B521" s="284"/>
    </row>
    <row r="522" spans="1:2" ht="21" customHeight="1">
      <c r="A522" s="286" t="s">
        <v>682</v>
      </c>
      <c r="B522" s="284"/>
    </row>
    <row r="523" spans="1:2" ht="21" customHeight="1">
      <c r="A523" s="286" t="s">
        <v>683</v>
      </c>
      <c r="B523" s="284"/>
    </row>
    <row r="524" spans="1:2" ht="21" customHeight="1">
      <c r="A524" s="286" t="s">
        <v>684</v>
      </c>
      <c r="B524" s="284"/>
    </row>
    <row r="525" spans="1:2" ht="21" customHeight="1">
      <c r="A525" s="286" t="s">
        <v>685</v>
      </c>
      <c r="B525" s="284"/>
    </row>
    <row r="526" spans="1:2" ht="21" customHeight="1">
      <c r="A526" s="286" t="s">
        <v>686</v>
      </c>
      <c r="B526" s="284"/>
    </row>
    <row r="527" spans="1:2" ht="21" customHeight="1">
      <c r="A527" s="286" t="s">
        <v>687</v>
      </c>
      <c r="B527" s="284"/>
    </row>
    <row r="528" spans="1:2" ht="21" customHeight="1">
      <c r="A528" s="282" t="s">
        <v>688</v>
      </c>
      <c r="B528" s="284">
        <f>SUM(B529:B536)</f>
        <v>0</v>
      </c>
    </row>
    <row r="529" spans="1:2" ht="21" customHeight="1">
      <c r="A529" s="286" t="s">
        <v>268</v>
      </c>
      <c r="B529" s="284"/>
    </row>
    <row r="530" spans="1:2" ht="21" customHeight="1">
      <c r="A530" s="286" t="s">
        <v>269</v>
      </c>
      <c r="B530" s="284"/>
    </row>
    <row r="531" spans="1:2" ht="21" customHeight="1">
      <c r="A531" s="286" t="s">
        <v>339</v>
      </c>
      <c r="B531" s="284"/>
    </row>
    <row r="532" spans="1:2" ht="21" customHeight="1">
      <c r="A532" s="286" t="s">
        <v>689</v>
      </c>
      <c r="B532" s="284"/>
    </row>
    <row r="533" spans="1:2" ht="21" customHeight="1">
      <c r="A533" s="286" t="s">
        <v>690</v>
      </c>
      <c r="B533" s="284"/>
    </row>
    <row r="534" spans="1:2" ht="21" customHeight="1">
      <c r="A534" s="286" t="s">
        <v>691</v>
      </c>
      <c r="B534" s="284"/>
    </row>
    <row r="535" spans="1:2" ht="21" customHeight="1">
      <c r="A535" s="286" t="s">
        <v>692</v>
      </c>
      <c r="B535" s="284"/>
    </row>
    <row r="536" spans="1:2" ht="21" customHeight="1">
      <c r="A536" s="286" t="s">
        <v>693</v>
      </c>
      <c r="B536" s="284"/>
    </row>
    <row r="537" spans="1:2" ht="21" customHeight="1">
      <c r="A537" s="282" t="s">
        <v>694</v>
      </c>
      <c r="B537" s="284">
        <f>SUM(B538:B544)</f>
        <v>0</v>
      </c>
    </row>
    <row r="538" spans="1:2" ht="21" customHeight="1">
      <c r="A538" s="286" t="s">
        <v>268</v>
      </c>
      <c r="B538" s="284"/>
    </row>
    <row r="539" spans="1:2" ht="21" customHeight="1">
      <c r="A539" s="286" t="s">
        <v>269</v>
      </c>
      <c r="B539" s="284"/>
    </row>
    <row r="540" spans="1:2" ht="21" customHeight="1">
      <c r="A540" s="286" t="s">
        <v>339</v>
      </c>
      <c r="B540" s="284"/>
    </row>
    <row r="541" spans="1:2" ht="21" customHeight="1">
      <c r="A541" s="286" t="s">
        <v>695</v>
      </c>
      <c r="B541" s="284"/>
    </row>
    <row r="542" spans="1:2" ht="21" customHeight="1">
      <c r="A542" s="286" t="s">
        <v>696</v>
      </c>
      <c r="B542" s="284"/>
    </row>
    <row r="543" spans="1:2" ht="21" customHeight="1">
      <c r="A543" s="286" t="s">
        <v>697</v>
      </c>
      <c r="B543" s="284"/>
    </row>
    <row r="544" spans="1:2" ht="21" customHeight="1">
      <c r="A544" s="286" t="s">
        <v>698</v>
      </c>
      <c r="B544" s="284"/>
    </row>
    <row r="545" spans="1:2" ht="21" customHeight="1">
      <c r="A545" s="282" t="s">
        <v>699</v>
      </c>
      <c r="B545" s="284">
        <f>SUM(B546:B548)</f>
        <v>0</v>
      </c>
    </row>
    <row r="546" spans="1:2" ht="21" customHeight="1">
      <c r="A546" s="286" t="s">
        <v>700</v>
      </c>
      <c r="B546" s="284"/>
    </row>
    <row r="547" spans="1:2" ht="21" customHeight="1">
      <c r="A547" s="286" t="s">
        <v>701</v>
      </c>
      <c r="B547" s="284"/>
    </row>
    <row r="548" spans="1:2" ht="21" customHeight="1">
      <c r="A548" s="286" t="s">
        <v>702</v>
      </c>
      <c r="B548" s="284"/>
    </row>
    <row r="549" spans="1:2" ht="21" customHeight="1">
      <c r="A549" s="282" t="s">
        <v>272</v>
      </c>
      <c r="B549" s="284">
        <f>B550+B569+B577+B579+B588+B592+B602+B610+B617+B625+B634+B639+B642+B645+B648+B651+B654+B658+B662+B670+B673</f>
        <v>803</v>
      </c>
    </row>
    <row r="550" spans="1:2" ht="21" customHeight="1">
      <c r="A550" s="282" t="s">
        <v>703</v>
      </c>
      <c r="B550" s="284">
        <f>SUM(B551:B568)</f>
        <v>176</v>
      </c>
    </row>
    <row r="551" spans="1:2" ht="21" customHeight="1">
      <c r="A551" s="286" t="s">
        <v>268</v>
      </c>
      <c r="B551" s="284"/>
    </row>
    <row r="552" spans="1:2" ht="21" customHeight="1">
      <c r="A552" s="286" t="s">
        <v>269</v>
      </c>
      <c r="B552" s="284"/>
    </row>
    <row r="553" spans="1:2" ht="21" customHeight="1">
      <c r="A553" s="286" t="s">
        <v>339</v>
      </c>
      <c r="B553" s="284"/>
    </row>
    <row r="554" spans="1:2" ht="21" customHeight="1">
      <c r="A554" s="286" t="s">
        <v>704</v>
      </c>
      <c r="B554" s="284"/>
    </row>
    <row r="555" spans="1:2" ht="21" customHeight="1">
      <c r="A555" s="286" t="s">
        <v>705</v>
      </c>
      <c r="B555" s="284"/>
    </row>
    <row r="556" spans="1:2" ht="21" customHeight="1">
      <c r="A556" s="286" t="s">
        <v>706</v>
      </c>
      <c r="B556" s="284"/>
    </row>
    <row r="557" spans="1:2" ht="21" customHeight="1">
      <c r="A557" s="286" t="s">
        <v>707</v>
      </c>
      <c r="B557" s="284"/>
    </row>
    <row r="558" spans="1:2" ht="21" customHeight="1">
      <c r="A558" s="286" t="s">
        <v>376</v>
      </c>
      <c r="B558" s="284"/>
    </row>
    <row r="559" spans="1:2" ht="21" customHeight="1">
      <c r="A559" s="286" t="s">
        <v>708</v>
      </c>
      <c r="B559" s="284"/>
    </row>
    <row r="560" spans="1:2" ht="21" customHeight="1">
      <c r="A560" s="286" t="s">
        <v>709</v>
      </c>
      <c r="B560" s="284"/>
    </row>
    <row r="561" spans="1:2" ht="21" customHeight="1">
      <c r="A561" s="286" t="s">
        <v>710</v>
      </c>
      <c r="B561" s="284"/>
    </row>
    <row r="562" spans="1:2" ht="21" customHeight="1">
      <c r="A562" s="286" t="s">
        <v>711</v>
      </c>
      <c r="B562" s="284"/>
    </row>
    <row r="563" spans="1:2" ht="21" customHeight="1">
      <c r="A563" s="286" t="s">
        <v>712</v>
      </c>
      <c r="B563" s="284"/>
    </row>
    <row r="564" spans="1:2" ht="21" customHeight="1">
      <c r="A564" s="286" t="s">
        <v>713</v>
      </c>
      <c r="B564" s="284"/>
    </row>
    <row r="565" spans="1:2" ht="21" customHeight="1">
      <c r="A565" s="286" t="s">
        <v>714</v>
      </c>
      <c r="B565" s="284"/>
    </row>
    <row r="566" spans="1:2" ht="21" customHeight="1">
      <c r="A566" s="286" t="s">
        <v>715</v>
      </c>
      <c r="B566" s="284"/>
    </row>
    <row r="567" spans="1:2" ht="21" customHeight="1">
      <c r="A567" s="286" t="s">
        <v>344</v>
      </c>
      <c r="B567" s="284"/>
    </row>
    <row r="568" spans="1:2" ht="21" customHeight="1">
      <c r="A568" s="286" t="s">
        <v>716</v>
      </c>
      <c r="B568" s="284">
        <v>176</v>
      </c>
    </row>
    <row r="569" spans="1:2" ht="21" customHeight="1">
      <c r="A569" s="282" t="s">
        <v>717</v>
      </c>
      <c r="B569" s="284">
        <f>SUM(B570:B576)</f>
        <v>0</v>
      </c>
    </row>
    <row r="570" spans="1:2" ht="21" customHeight="1">
      <c r="A570" s="286" t="s">
        <v>268</v>
      </c>
      <c r="B570" s="284"/>
    </row>
    <row r="571" spans="1:2" ht="21" customHeight="1">
      <c r="A571" s="286" t="s">
        <v>269</v>
      </c>
      <c r="B571" s="284"/>
    </row>
    <row r="572" spans="1:2" ht="21" customHeight="1">
      <c r="A572" s="286" t="s">
        <v>339</v>
      </c>
      <c r="B572" s="284"/>
    </row>
    <row r="573" spans="1:2" ht="21" customHeight="1">
      <c r="A573" s="286" t="s">
        <v>718</v>
      </c>
      <c r="B573" s="284"/>
    </row>
    <row r="574" spans="1:2" ht="21" customHeight="1">
      <c r="A574" s="286" t="s">
        <v>719</v>
      </c>
      <c r="B574" s="284"/>
    </row>
    <row r="575" spans="1:2" ht="21" customHeight="1">
      <c r="A575" s="286" t="s">
        <v>720</v>
      </c>
      <c r="B575" s="284"/>
    </row>
    <row r="576" spans="1:2" ht="21" customHeight="1">
      <c r="A576" s="286" t="s">
        <v>721</v>
      </c>
      <c r="B576" s="284"/>
    </row>
    <row r="577" spans="1:2" ht="21" customHeight="1">
      <c r="A577" s="282" t="s">
        <v>722</v>
      </c>
      <c r="B577" s="284">
        <f>B578</f>
        <v>0</v>
      </c>
    </row>
    <row r="578" spans="1:2" ht="21" customHeight="1">
      <c r="A578" s="286" t="s">
        <v>723</v>
      </c>
      <c r="B578" s="284"/>
    </row>
    <row r="579" spans="1:2" ht="21" customHeight="1">
      <c r="A579" s="282" t="s">
        <v>724</v>
      </c>
      <c r="B579" s="284">
        <f>SUM(B580:B587)</f>
        <v>469</v>
      </c>
    </row>
    <row r="580" spans="1:2" ht="21" customHeight="1">
      <c r="A580" s="286" t="s">
        <v>725</v>
      </c>
      <c r="B580" s="284"/>
    </row>
    <row r="581" spans="1:2" ht="21" customHeight="1">
      <c r="A581" s="286" t="s">
        <v>726</v>
      </c>
      <c r="B581" s="284"/>
    </row>
    <row r="582" spans="1:2" ht="21" customHeight="1">
      <c r="A582" s="286" t="s">
        <v>727</v>
      </c>
      <c r="B582" s="284"/>
    </row>
    <row r="583" spans="1:2" ht="21" customHeight="1">
      <c r="A583" s="286" t="s">
        <v>728</v>
      </c>
      <c r="B583" s="284">
        <v>218</v>
      </c>
    </row>
    <row r="584" spans="1:2" ht="21" customHeight="1">
      <c r="A584" s="286" t="s">
        <v>729</v>
      </c>
      <c r="B584" s="284">
        <v>109</v>
      </c>
    </row>
    <row r="585" spans="1:2" ht="21" customHeight="1">
      <c r="A585" s="286" t="s">
        <v>730</v>
      </c>
      <c r="B585" s="284"/>
    </row>
    <row r="586" spans="1:2" ht="21" customHeight="1">
      <c r="A586" s="286" t="s">
        <v>731</v>
      </c>
      <c r="B586" s="284"/>
    </row>
    <row r="587" spans="1:2" ht="21" customHeight="1">
      <c r="A587" s="286" t="s">
        <v>732</v>
      </c>
      <c r="B587" s="284">
        <v>142</v>
      </c>
    </row>
    <row r="588" spans="1:2" ht="21" customHeight="1">
      <c r="A588" s="282" t="s">
        <v>733</v>
      </c>
      <c r="B588" s="284">
        <f>SUM(B589:B591)</f>
        <v>0</v>
      </c>
    </row>
    <row r="589" spans="1:2" ht="21" customHeight="1">
      <c r="A589" s="286" t="s">
        <v>734</v>
      </c>
      <c r="B589" s="284"/>
    </row>
    <row r="590" spans="1:2" ht="21" customHeight="1">
      <c r="A590" s="286" t="s">
        <v>735</v>
      </c>
      <c r="B590" s="284"/>
    </row>
    <row r="591" spans="1:2" ht="21" customHeight="1">
      <c r="A591" s="286" t="s">
        <v>736</v>
      </c>
      <c r="B591" s="284"/>
    </row>
    <row r="592" spans="1:2" ht="21" customHeight="1">
      <c r="A592" s="282" t="s">
        <v>737</v>
      </c>
      <c r="B592" s="284">
        <f>SUM(B593:B601)</f>
        <v>0</v>
      </c>
    </row>
    <row r="593" spans="1:2" ht="21" customHeight="1">
      <c r="A593" s="286" t="s">
        <v>738</v>
      </c>
      <c r="B593" s="284"/>
    </row>
    <row r="594" spans="1:2" ht="21" customHeight="1">
      <c r="A594" s="286" t="s">
        <v>739</v>
      </c>
      <c r="B594" s="284"/>
    </row>
    <row r="595" spans="1:2" ht="21" customHeight="1">
      <c r="A595" s="286" t="s">
        <v>740</v>
      </c>
      <c r="B595" s="284"/>
    </row>
    <row r="596" spans="1:2" ht="21" customHeight="1">
      <c r="A596" s="286" t="s">
        <v>741</v>
      </c>
      <c r="B596" s="284"/>
    </row>
    <row r="597" spans="1:2" ht="21" customHeight="1">
      <c r="A597" s="286" t="s">
        <v>742</v>
      </c>
      <c r="B597" s="284"/>
    </row>
    <row r="598" spans="1:2" ht="21" customHeight="1">
      <c r="A598" s="286" t="s">
        <v>743</v>
      </c>
      <c r="B598" s="284"/>
    </row>
    <row r="599" spans="1:2" ht="21" customHeight="1">
      <c r="A599" s="286" t="s">
        <v>744</v>
      </c>
      <c r="B599" s="284"/>
    </row>
    <row r="600" spans="1:2" ht="21" customHeight="1">
      <c r="A600" s="286" t="s">
        <v>745</v>
      </c>
      <c r="B600" s="284"/>
    </row>
    <row r="601" spans="1:2" ht="21" customHeight="1">
      <c r="A601" s="286" t="s">
        <v>746</v>
      </c>
      <c r="B601" s="284"/>
    </row>
    <row r="602" spans="1:2" ht="21" customHeight="1">
      <c r="A602" s="282" t="s">
        <v>747</v>
      </c>
      <c r="B602" s="284">
        <f>SUM(B603:B609)</f>
        <v>0</v>
      </c>
    </row>
    <row r="603" spans="1:2" ht="21" customHeight="1">
      <c r="A603" s="286" t="s">
        <v>748</v>
      </c>
      <c r="B603" s="284"/>
    </row>
    <row r="604" spans="1:2" ht="21" customHeight="1">
      <c r="A604" s="286" t="s">
        <v>749</v>
      </c>
      <c r="B604" s="284"/>
    </row>
    <row r="605" spans="1:2" ht="21" customHeight="1">
      <c r="A605" s="286" t="s">
        <v>750</v>
      </c>
      <c r="B605" s="284"/>
    </row>
    <row r="606" spans="1:2" ht="21" customHeight="1">
      <c r="A606" s="286" t="s">
        <v>751</v>
      </c>
      <c r="B606" s="284"/>
    </row>
    <row r="607" spans="1:2" ht="21" customHeight="1">
      <c r="A607" s="286" t="s">
        <v>752</v>
      </c>
      <c r="B607" s="284"/>
    </row>
    <row r="608" spans="1:2" ht="21" customHeight="1">
      <c r="A608" s="286" t="s">
        <v>753</v>
      </c>
      <c r="B608" s="284"/>
    </row>
    <row r="609" spans="1:2" ht="21" customHeight="1">
      <c r="A609" s="286" t="s">
        <v>754</v>
      </c>
      <c r="B609" s="284"/>
    </row>
    <row r="610" spans="1:2" ht="21" customHeight="1">
      <c r="A610" s="282" t="s">
        <v>755</v>
      </c>
      <c r="B610" s="284">
        <f>SUM(B611:B616)</f>
        <v>0</v>
      </c>
    </row>
    <row r="611" spans="1:2" ht="21" customHeight="1">
      <c r="A611" s="286" t="s">
        <v>756</v>
      </c>
      <c r="B611" s="284"/>
    </row>
    <row r="612" spans="1:2" ht="21" customHeight="1">
      <c r="A612" s="286" t="s">
        <v>757</v>
      </c>
      <c r="B612" s="284"/>
    </row>
    <row r="613" spans="1:2" ht="21" customHeight="1">
      <c r="A613" s="286" t="s">
        <v>758</v>
      </c>
      <c r="B613" s="284"/>
    </row>
    <row r="614" spans="1:2" ht="21" customHeight="1">
      <c r="A614" s="286" t="s">
        <v>759</v>
      </c>
      <c r="B614" s="284"/>
    </row>
    <row r="615" spans="1:2" ht="21" customHeight="1">
      <c r="A615" s="286" t="s">
        <v>760</v>
      </c>
      <c r="B615" s="284"/>
    </row>
    <row r="616" spans="1:2" ht="21" customHeight="1">
      <c r="A616" s="286" t="s">
        <v>761</v>
      </c>
      <c r="B616" s="284"/>
    </row>
    <row r="617" spans="1:2" ht="21" customHeight="1">
      <c r="A617" s="282" t="s">
        <v>762</v>
      </c>
      <c r="B617" s="284">
        <f>SUM(B618:B624)</f>
        <v>0</v>
      </c>
    </row>
    <row r="618" spans="1:2" ht="21" customHeight="1">
      <c r="A618" s="286" t="s">
        <v>763</v>
      </c>
      <c r="B618" s="284"/>
    </row>
    <row r="619" spans="1:2" ht="21" customHeight="1">
      <c r="A619" s="286" t="s">
        <v>764</v>
      </c>
      <c r="B619" s="284"/>
    </row>
    <row r="620" spans="1:2" ht="21" customHeight="1">
      <c r="A620" s="286" t="s">
        <v>765</v>
      </c>
      <c r="B620" s="284"/>
    </row>
    <row r="621" spans="1:2" ht="21" customHeight="1">
      <c r="A621" s="286" t="s">
        <v>766</v>
      </c>
      <c r="B621" s="284"/>
    </row>
    <row r="622" spans="1:2" ht="21" customHeight="1">
      <c r="A622" s="286" t="s">
        <v>767</v>
      </c>
      <c r="B622" s="284"/>
    </row>
    <row r="623" spans="1:2" ht="21" customHeight="1">
      <c r="A623" s="286" t="s">
        <v>768</v>
      </c>
      <c r="B623" s="284"/>
    </row>
    <row r="624" spans="1:2" ht="21" customHeight="1">
      <c r="A624" s="286" t="s">
        <v>769</v>
      </c>
      <c r="B624" s="284"/>
    </row>
    <row r="625" spans="1:2" ht="21" customHeight="1">
      <c r="A625" s="282" t="s">
        <v>770</v>
      </c>
      <c r="B625" s="284">
        <f>SUM(B626:B633)</f>
        <v>0</v>
      </c>
    </row>
    <row r="626" spans="1:2" ht="21" customHeight="1">
      <c r="A626" s="286" t="s">
        <v>268</v>
      </c>
      <c r="B626" s="284"/>
    </row>
    <row r="627" spans="1:2" ht="21" customHeight="1">
      <c r="A627" s="286" t="s">
        <v>269</v>
      </c>
      <c r="B627" s="284"/>
    </row>
    <row r="628" spans="1:2" ht="21" customHeight="1">
      <c r="A628" s="286" t="s">
        <v>339</v>
      </c>
      <c r="B628" s="284"/>
    </row>
    <row r="629" spans="1:2" ht="21" customHeight="1">
      <c r="A629" s="286" t="s">
        <v>771</v>
      </c>
      <c r="B629" s="284"/>
    </row>
    <row r="630" spans="1:2" ht="21" customHeight="1">
      <c r="A630" s="286" t="s">
        <v>772</v>
      </c>
      <c r="B630" s="284"/>
    </row>
    <row r="631" spans="1:2" ht="21" customHeight="1">
      <c r="A631" s="286" t="s">
        <v>773</v>
      </c>
      <c r="B631" s="284"/>
    </row>
    <row r="632" spans="1:2" ht="21" customHeight="1">
      <c r="A632" s="286" t="s">
        <v>774</v>
      </c>
      <c r="B632" s="284"/>
    </row>
    <row r="633" spans="1:2" ht="21" customHeight="1">
      <c r="A633" s="286" t="s">
        <v>775</v>
      </c>
      <c r="B633" s="284"/>
    </row>
    <row r="634" spans="1:2" ht="21" customHeight="1">
      <c r="A634" s="282" t="s">
        <v>776</v>
      </c>
      <c r="B634" s="284">
        <f>SUM(B635:B638)</f>
        <v>0</v>
      </c>
    </row>
    <row r="635" spans="1:2" ht="21" customHeight="1">
      <c r="A635" s="286" t="s">
        <v>268</v>
      </c>
      <c r="B635" s="284"/>
    </row>
    <row r="636" spans="1:2" ht="21" customHeight="1">
      <c r="A636" s="286" t="s">
        <v>269</v>
      </c>
      <c r="B636" s="284"/>
    </row>
    <row r="637" spans="1:2" ht="21" customHeight="1">
      <c r="A637" s="286" t="s">
        <v>339</v>
      </c>
      <c r="B637" s="284"/>
    </row>
    <row r="638" spans="1:2" ht="21" customHeight="1">
      <c r="A638" s="286" t="s">
        <v>777</v>
      </c>
      <c r="B638" s="284"/>
    </row>
    <row r="639" spans="1:2" ht="21" customHeight="1">
      <c r="A639" s="282" t="s">
        <v>778</v>
      </c>
      <c r="B639" s="284">
        <f>SUM(B640:B641)</f>
        <v>0</v>
      </c>
    </row>
    <row r="640" spans="1:2" ht="21" customHeight="1">
      <c r="A640" s="286" t="s">
        <v>779</v>
      </c>
      <c r="B640" s="284"/>
    </row>
    <row r="641" spans="1:2" ht="21" customHeight="1">
      <c r="A641" s="286" t="s">
        <v>780</v>
      </c>
      <c r="B641" s="284"/>
    </row>
    <row r="642" spans="1:2" ht="21" customHeight="1">
      <c r="A642" s="282" t="s">
        <v>781</v>
      </c>
      <c r="B642" s="284">
        <f>SUM(B643:B644)</f>
        <v>0</v>
      </c>
    </row>
    <row r="643" spans="1:2" ht="21" customHeight="1">
      <c r="A643" s="286" t="s">
        <v>782</v>
      </c>
      <c r="B643" s="284"/>
    </row>
    <row r="644" spans="1:2" ht="21" customHeight="1">
      <c r="A644" s="286" t="s">
        <v>783</v>
      </c>
      <c r="B644" s="284"/>
    </row>
    <row r="645" spans="1:2" ht="21" customHeight="1">
      <c r="A645" s="282" t="s">
        <v>784</v>
      </c>
      <c r="B645" s="284">
        <f>SUM(B646:B647)</f>
        <v>0</v>
      </c>
    </row>
    <row r="646" spans="1:2" ht="21" customHeight="1">
      <c r="A646" s="286" t="s">
        <v>785</v>
      </c>
      <c r="B646" s="284"/>
    </row>
    <row r="647" spans="1:2" ht="21" customHeight="1">
      <c r="A647" s="286" t="s">
        <v>786</v>
      </c>
      <c r="B647" s="284"/>
    </row>
    <row r="648" spans="1:2" ht="21" customHeight="1">
      <c r="A648" s="282" t="s">
        <v>787</v>
      </c>
      <c r="B648" s="284">
        <f>SUM(B649:B650)</f>
        <v>0</v>
      </c>
    </row>
    <row r="649" spans="1:2" ht="21" customHeight="1">
      <c r="A649" s="286" t="s">
        <v>788</v>
      </c>
      <c r="B649" s="284"/>
    </row>
    <row r="650" spans="1:2" ht="21" customHeight="1">
      <c r="A650" s="286" t="s">
        <v>789</v>
      </c>
      <c r="B650" s="284"/>
    </row>
    <row r="651" spans="1:2" ht="21" customHeight="1">
      <c r="A651" s="282" t="s">
        <v>790</v>
      </c>
      <c r="B651" s="284">
        <f>SUM(B652:B653)</f>
        <v>0</v>
      </c>
    </row>
    <row r="652" spans="1:2" ht="21" customHeight="1">
      <c r="A652" s="286" t="s">
        <v>791</v>
      </c>
      <c r="B652" s="284"/>
    </row>
    <row r="653" spans="1:2" ht="21" customHeight="1">
      <c r="A653" s="286" t="s">
        <v>792</v>
      </c>
      <c r="B653" s="284"/>
    </row>
    <row r="654" spans="1:2" ht="21" customHeight="1">
      <c r="A654" s="282" t="s">
        <v>793</v>
      </c>
      <c r="B654" s="284">
        <f>SUM(B655:B657)</f>
        <v>0</v>
      </c>
    </row>
    <row r="655" spans="1:2" ht="21" customHeight="1">
      <c r="A655" s="286" t="s">
        <v>794</v>
      </c>
      <c r="B655" s="284"/>
    </row>
    <row r="656" spans="1:2" ht="21" customHeight="1">
      <c r="A656" s="286" t="s">
        <v>795</v>
      </c>
      <c r="B656" s="284"/>
    </row>
    <row r="657" spans="1:2" ht="21" customHeight="1">
      <c r="A657" s="286" t="s">
        <v>796</v>
      </c>
      <c r="B657" s="284"/>
    </row>
    <row r="658" spans="1:2" ht="21" customHeight="1">
      <c r="A658" s="282" t="s">
        <v>797</v>
      </c>
      <c r="B658" s="284">
        <f>SUM(B659:B661)</f>
        <v>0</v>
      </c>
    </row>
    <row r="659" spans="1:2" ht="21" customHeight="1">
      <c r="A659" s="286" t="s">
        <v>798</v>
      </c>
      <c r="B659" s="284"/>
    </row>
    <row r="660" spans="1:2" ht="21" customHeight="1">
      <c r="A660" s="286" t="s">
        <v>799</v>
      </c>
      <c r="B660" s="284"/>
    </row>
    <row r="661" spans="1:2" ht="21" customHeight="1">
      <c r="A661" s="286" t="s">
        <v>800</v>
      </c>
      <c r="B661" s="284"/>
    </row>
    <row r="662" spans="1:2" ht="21" customHeight="1">
      <c r="A662" s="282" t="s">
        <v>801</v>
      </c>
      <c r="B662" s="284">
        <f>SUM(B663:B669)</f>
        <v>138</v>
      </c>
    </row>
    <row r="663" spans="1:2" ht="21" customHeight="1">
      <c r="A663" s="286" t="s">
        <v>268</v>
      </c>
      <c r="B663" s="284"/>
    </row>
    <row r="664" spans="1:2" ht="21" customHeight="1">
      <c r="A664" s="286" t="s">
        <v>269</v>
      </c>
      <c r="B664" s="284"/>
    </row>
    <row r="665" spans="1:2" ht="21" customHeight="1">
      <c r="A665" s="286" t="s">
        <v>339</v>
      </c>
      <c r="B665" s="284"/>
    </row>
    <row r="666" spans="1:2" ht="21" customHeight="1">
      <c r="A666" s="286" t="s">
        <v>802</v>
      </c>
      <c r="B666" s="284"/>
    </row>
    <row r="667" spans="1:2" ht="21" customHeight="1">
      <c r="A667" s="286" t="s">
        <v>803</v>
      </c>
      <c r="B667" s="284"/>
    </row>
    <row r="668" spans="1:2" ht="21" customHeight="1">
      <c r="A668" s="286" t="s">
        <v>344</v>
      </c>
      <c r="B668" s="284">
        <v>138</v>
      </c>
    </row>
    <row r="669" spans="1:2" ht="21" customHeight="1">
      <c r="A669" s="286" t="s">
        <v>804</v>
      </c>
      <c r="B669" s="284"/>
    </row>
    <row r="670" spans="1:2" ht="21" customHeight="1">
      <c r="A670" s="282" t="s">
        <v>805</v>
      </c>
      <c r="B670" s="284">
        <f>SUM(B671:B672)</f>
        <v>0</v>
      </c>
    </row>
    <row r="671" spans="1:2" ht="21" customHeight="1">
      <c r="A671" s="286" t="s">
        <v>806</v>
      </c>
      <c r="B671" s="284"/>
    </row>
    <row r="672" spans="1:2" ht="21" customHeight="1">
      <c r="A672" s="286" t="s">
        <v>807</v>
      </c>
      <c r="B672" s="284"/>
    </row>
    <row r="673" spans="1:2" ht="21" customHeight="1">
      <c r="A673" s="282" t="s">
        <v>808</v>
      </c>
      <c r="B673" s="284">
        <f>B674</f>
        <v>20</v>
      </c>
    </row>
    <row r="674" spans="1:2" ht="21" customHeight="1">
      <c r="A674" s="286" t="s">
        <v>809</v>
      </c>
      <c r="B674" s="284">
        <v>20</v>
      </c>
    </row>
    <row r="675" spans="1:2" ht="21" customHeight="1">
      <c r="A675" s="282" t="s">
        <v>810</v>
      </c>
      <c r="B675" s="284">
        <f>B676+B681+B695+B699+B711+B714+B718+B723+B727+B731+B734+B743+B745</f>
        <v>173</v>
      </c>
    </row>
    <row r="676" spans="1:2" ht="21" customHeight="1">
      <c r="A676" s="282" t="s">
        <v>811</v>
      </c>
      <c r="B676" s="284">
        <f>SUM(B677:B680)</f>
        <v>0</v>
      </c>
    </row>
    <row r="677" spans="1:2" ht="21" customHeight="1">
      <c r="A677" s="286" t="s">
        <v>268</v>
      </c>
      <c r="B677" s="284"/>
    </row>
    <row r="678" spans="1:2" ht="21" customHeight="1">
      <c r="A678" s="286" t="s">
        <v>269</v>
      </c>
      <c r="B678" s="284"/>
    </row>
    <row r="679" spans="1:2" ht="21" customHeight="1">
      <c r="A679" s="286" t="s">
        <v>339</v>
      </c>
      <c r="B679" s="284"/>
    </row>
    <row r="680" spans="1:2" ht="21" customHeight="1">
      <c r="A680" s="286" t="s">
        <v>812</v>
      </c>
      <c r="B680" s="284"/>
    </row>
    <row r="681" spans="1:2" ht="21" customHeight="1">
      <c r="A681" s="282" t="s">
        <v>813</v>
      </c>
      <c r="B681" s="284">
        <f>SUM(B682:B694)</f>
        <v>0</v>
      </c>
    </row>
    <row r="682" spans="1:2" ht="21" customHeight="1">
      <c r="A682" s="286" t="s">
        <v>814</v>
      </c>
      <c r="B682" s="284"/>
    </row>
    <row r="683" spans="1:2" ht="21" customHeight="1">
      <c r="A683" s="286" t="s">
        <v>815</v>
      </c>
      <c r="B683" s="284"/>
    </row>
    <row r="684" spans="1:2" ht="21" customHeight="1">
      <c r="A684" s="286" t="s">
        <v>816</v>
      </c>
      <c r="B684" s="284"/>
    </row>
    <row r="685" spans="1:2" ht="21" customHeight="1">
      <c r="A685" s="286" t="s">
        <v>817</v>
      </c>
      <c r="B685" s="284"/>
    </row>
    <row r="686" spans="1:2" ht="21" customHeight="1">
      <c r="A686" s="286" t="s">
        <v>818</v>
      </c>
      <c r="B686" s="284"/>
    </row>
    <row r="687" spans="1:2" ht="21" customHeight="1">
      <c r="A687" s="286" t="s">
        <v>819</v>
      </c>
      <c r="B687" s="284"/>
    </row>
    <row r="688" spans="1:2" ht="21" customHeight="1">
      <c r="A688" s="286" t="s">
        <v>820</v>
      </c>
      <c r="B688" s="284"/>
    </row>
    <row r="689" spans="1:2" ht="21" customHeight="1">
      <c r="A689" s="286" t="s">
        <v>821</v>
      </c>
      <c r="B689" s="284"/>
    </row>
    <row r="690" spans="1:2" ht="21" customHeight="1">
      <c r="A690" s="286" t="s">
        <v>822</v>
      </c>
      <c r="B690" s="284"/>
    </row>
    <row r="691" spans="1:2" ht="21" customHeight="1">
      <c r="A691" s="286" t="s">
        <v>823</v>
      </c>
      <c r="B691" s="284"/>
    </row>
    <row r="692" spans="1:2" ht="21" customHeight="1">
      <c r="A692" s="286" t="s">
        <v>824</v>
      </c>
      <c r="B692" s="284"/>
    </row>
    <row r="693" spans="1:2" ht="21" customHeight="1">
      <c r="A693" s="286" t="s">
        <v>825</v>
      </c>
      <c r="B693" s="284"/>
    </row>
    <row r="694" spans="1:2" ht="21" customHeight="1">
      <c r="A694" s="286" t="s">
        <v>826</v>
      </c>
      <c r="B694" s="284"/>
    </row>
    <row r="695" spans="1:2" ht="21" customHeight="1">
      <c r="A695" s="282" t="s">
        <v>827</v>
      </c>
      <c r="B695" s="284">
        <f>SUM(B696:B698)</f>
        <v>0</v>
      </c>
    </row>
    <row r="696" spans="1:2" ht="21" customHeight="1">
      <c r="A696" s="286" t="s">
        <v>828</v>
      </c>
      <c r="B696" s="284"/>
    </row>
    <row r="697" spans="1:2" ht="21" customHeight="1">
      <c r="A697" s="286" t="s">
        <v>829</v>
      </c>
      <c r="B697" s="284"/>
    </row>
    <row r="698" spans="1:2" ht="21" customHeight="1">
      <c r="A698" s="286" t="s">
        <v>830</v>
      </c>
      <c r="B698" s="284"/>
    </row>
    <row r="699" spans="1:2" ht="21" customHeight="1">
      <c r="A699" s="282" t="s">
        <v>831</v>
      </c>
      <c r="B699" s="284">
        <f>SUM(B700:B710)</f>
        <v>0</v>
      </c>
    </row>
    <row r="700" spans="1:2" ht="21" customHeight="1">
      <c r="A700" s="286" t="s">
        <v>832</v>
      </c>
      <c r="B700" s="284"/>
    </row>
    <row r="701" spans="1:2" ht="21" customHeight="1">
      <c r="A701" s="286" t="s">
        <v>833</v>
      </c>
      <c r="B701" s="284"/>
    </row>
    <row r="702" spans="1:2" ht="21" customHeight="1">
      <c r="A702" s="286" t="s">
        <v>834</v>
      </c>
      <c r="B702" s="284"/>
    </row>
    <row r="703" spans="1:2" ht="21" customHeight="1">
      <c r="A703" s="286" t="s">
        <v>835</v>
      </c>
      <c r="B703" s="284"/>
    </row>
    <row r="704" spans="1:2" ht="21" customHeight="1">
      <c r="A704" s="286" t="s">
        <v>836</v>
      </c>
      <c r="B704" s="284"/>
    </row>
    <row r="705" spans="1:2" ht="21" customHeight="1">
      <c r="A705" s="286" t="s">
        <v>837</v>
      </c>
      <c r="B705" s="284"/>
    </row>
    <row r="706" spans="1:2" ht="21" customHeight="1">
      <c r="A706" s="286" t="s">
        <v>838</v>
      </c>
      <c r="B706" s="284"/>
    </row>
    <row r="707" spans="1:2" ht="21" customHeight="1">
      <c r="A707" s="286" t="s">
        <v>839</v>
      </c>
      <c r="B707" s="284"/>
    </row>
    <row r="708" spans="1:2" ht="21" customHeight="1">
      <c r="A708" s="286" t="s">
        <v>840</v>
      </c>
      <c r="B708" s="284"/>
    </row>
    <row r="709" spans="1:2" ht="21" customHeight="1">
      <c r="A709" s="286" t="s">
        <v>841</v>
      </c>
      <c r="B709" s="284"/>
    </row>
    <row r="710" spans="1:2" ht="21" customHeight="1">
      <c r="A710" s="286" t="s">
        <v>842</v>
      </c>
      <c r="B710" s="284"/>
    </row>
    <row r="711" spans="1:2" ht="21" customHeight="1">
      <c r="A711" s="282" t="s">
        <v>843</v>
      </c>
      <c r="B711" s="284">
        <f>SUM(B712:B713)</f>
        <v>0</v>
      </c>
    </row>
    <row r="712" spans="1:2" ht="21" customHeight="1">
      <c r="A712" s="286" t="s">
        <v>844</v>
      </c>
      <c r="B712" s="284"/>
    </row>
    <row r="713" spans="1:2" ht="21" customHeight="1">
      <c r="A713" s="286" t="s">
        <v>845</v>
      </c>
      <c r="B713" s="284"/>
    </row>
    <row r="714" spans="1:2" ht="21" customHeight="1">
      <c r="A714" s="282" t="s">
        <v>846</v>
      </c>
      <c r="B714" s="284">
        <f>SUM(B715:B717)</f>
        <v>0</v>
      </c>
    </row>
    <row r="715" spans="1:2" ht="21" customHeight="1">
      <c r="A715" s="286" t="s">
        <v>847</v>
      </c>
      <c r="B715" s="284"/>
    </row>
    <row r="716" spans="1:2" ht="21" customHeight="1">
      <c r="A716" s="286" t="s">
        <v>848</v>
      </c>
      <c r="B716" s="284"/>
    </row>
    <row r="717" spans="1:2" ht="21" customHeight="1">
      <c r="A717" s="286" t="s">
        <v>849</v>
      </c>
      <c r="B717" s="284"/>
    </row>
    <row r="718" spans="1:2" ht="21" customHeight="1">
      <c r="A718" s="282" t="s">
        <v>850</v>
      </c>
      <c r="B718" s="284">
        <f>SUM(B719:B722)</f>
        <v>163</v>
      </c>
    </row>
    <row r="719" spans="1:2" ht="21" customHeight="1">
      <c r="A719" s="286" t="s">
        <v>851</v>
      </c>
      <c r="B719" s="284">
        <v>51</v>
      </c>
    </row>
    <row r="720" spans="1:2" ht="21" customHeight="1">
      <c r="A720" s="286" t="s">
        <v>852</v>
      </c>
      <c r="B720" s="284">
        <v>112</v>
      </c>
    </row>
    <row r="721" spans="1:2" ht="21" customHeight="1">
      <c r="A721" s="286" t="s">
        <v>853</v>
      </c>
      <c r="B721" s="284"/>
    </row>
    <row r="722" spans="1:2" ht="21" customHeight="1">
      <c r="A722" s="286" t="s">
        <v>854</v>
      </c>
      <c r="B722" s="284"/>
    </row>
    <row r="723" spans="1:2" ht="21" customHeight="1">
      <c r="A723" s="282" t="s">
        <v>855</v>
      </c>
      <c r="B723" s="284">
        <f>SUM(B724:B726)</f>
        <v>0</v>
      </c>
    </row>
    <row r="724" spans="1:2" ht="21" customHeight="1">
      <c r="A724" s="286" t="s">
        <v>856</v>
      </c>
      <c r="B724" s="284"/>
    </row>
    <row r="725" spans="1:2" ht="21" customHeight="1">
      <c r="A725" s="286" t="s">
        <v>857</v>
      </c>
      <c r="B725" s="284"/>
    </row>
    <row r="726" spans="1:2" ht="21" customHeight="1">
      <c r="A726" s="286" t="s">
        <v>858</v>
      </c>
      <c r="B726" s="284"/>
    </row>
    <row r="727" spans="1:2" ht="21" customHeight="1">
      <c r="A727" s="282" t="s">
        <v>859</v>
      </c>
      <c r="B727" s="284">
        <f>SUM(B728:B730)</f>
        <v>0</v>
      </c>
    </row>
    <row r="728" spans="1:2" ht="21" customHeight="1">
      <c r="A728" s="286" t="s">
        <v>860</v>
      </c>
      <c r="B728" s="284"/>
    </row>
    <row r="729" spans="1:2" ht="21" customHeight="1">
      <c r="A729" s="286" t="s">
        <v>861</v>
      </c>
      <c r="B729" s="284"/>
    </row>
    <row r="730" spans="1:2" ht="21" customHeight="1">
      <c r="A730" s="286" t="s">
        <v>862</v>
      </c>
      <c r="B730" s="284"/>
    </row>
    <row r="731" spans="1:2" ht="21" customHeight="1">
      <c r="A731" s="282" t="s">
        <v>863</v>
      </c>
      <c r="B731" s="284">
        <f>SUM(B732:B733)</f>
        <v>0</v>
      </c>
    </row>
    <row r="732" spans="1:2" ht="21" customHeight="1">
      <c r="A732" s="286" t="s">
        <v>864</v>
      </c>
      <c r="B732" s="284"/>
    </row>
    <row r="733" spans="1:2" ht="21" customHeight="1">
      <c r="A733" s="286" t="s">
        <v>865</v>
      </c>
      <c r="B733" s="284"/>
    </row>
    <row r="734" spans="1:2" ht="21" customHeight="1">
      <c r="A734" s="282" t="s">
        <v>866</v>
      </c>
      <c r="B734" s="284">
        <f>SUM(B735:B742)</f>
        <v>0</v>
      </c>
    </row>
    <row r="735" spans="1:2" ht="21" customHeight="1">
      <c r="A735" s="286" t="s">
        <v>268</v>
      </c>
      <c r="B735" s="284"/>
    </row>
    <row r="736" spans="1:2" ht="21" customHeight="1">
      <c r="A736" s="286" t="s">
        <v>269</v>
      </c>
      <c r="B736" s="284"/>
    </row>
    <row r="737" spans="1:2" ht="21" customHeight="1">
      <c r="A737" s="286" t="s">
        <v>339</v>
      </c>
      <c r="B737" s="284"/>
    </row>
    <row r="738" spans="1:2" ht="21" customHeight="1">
      <c r="A738" s="286" t="s">
        <v>376</v>
      </c>
      <c r="B738" s="284"/>
    </row>
    <row r="739" spans="1:2" ht="21" customHeight="1">
      <c r="A739" s="286" t="s">
        <v>867</v>
      </c>
      <c r="B739" s="284"/>
    </row>
    <row r="740" spans="1:2" ht="21" customHeight="1">
      <c r="A740" s="286" t="s">
        <v>868</v>
      </c>
      <c r="B740" s="284"/>
    </row>
    <row r="741" spans="1:2" ht="21" customHeight="1">
      <c r="A741" s="286" t="s">
        <v>344</v>
      </c>
      <c r="B741" s="284"/>
    </row>
    <row r="742" spans="1:2" ht="21" customHeight="1">
      <c r="A742" s="286" t="s">
        <v>869</v>
      </c>
      <c r="B742" s="284"/>
    </row>
    <row r="743" spans="1:2" ht="21" customHeight="1">
      <c r="A743" s="282" t="s">
        <v>870</v>
      </c>
      <c r="B743" s="284">
        <f>B744</f>
        <v>0</v>
      </c>
    </row>
    <row r="744" spans="1:2" ht="21" customHeight="1">
      <c r="A744" s="286" t="s">
        <v>871</v>
      </c>
      <c r="B744" s="284"/>
    </row>
    <row r="745" spans="1:2" ht="21" customHeight="1">
      <c r="A745" s="282" t="s">
        <v>872</v>
      </c>
      <c r="B745" s="284">
        <f>B746</f>
        <v>10</v>
      </c>
    </row>
    <row r="746" spans="1:2" ht="21" customHeight="1">
      <c r="A746" s="286" t="s">
        <v>873</v>
      </c>
      <c r="B746" s="284">
        <v>10</v>
      </c>
    </row>
    <row r="747" spans="1:2" ht="21" customHeight="1">
      <c r="A747" s="282" t="s">
        <v>874</v>
      </c>
      <c r="B747" s="284">
        <f>B748+B758+B762+B771+B776+B783+B789+B792+B795+B797+B799+B805+B807+B809+B824</f>
        <v>363</v>
      </c>
    </row>
    <row r="748" spans="1:2" ht="21" customHeight="1">
      <c r="A748" s="282" t="s">
        <v>875</v>
      </c>
      <c r="B748" s="284">
        <f>SUM(B749:B757)</f>
        <v>363</v>
      </c>
    </row>
    <row r="749" spans="1:2" ht="21" customHeight="1">
      <c r="A749" s="286" t="s">
        <v>268</v>
      </c>
      <c r="B749" s="284"/>
    </row>
    <row r="750" spans="1:2" ht="21" customHeight="1">
      <c r="A750" s="286" t="s">
        <v>269</v>
      </c>
      <c r="B750" s="284"/>
    </row>
    <row r="751" spans="1:2" ht="21" customHeight="1">
      <c r="A751" s="286" t="s">
        <v>339</v>
      </c>
      <c r="B751" s="284"/>
    </row>
    <row r="752" spans="1:2" ht="21" customHeight="1">
      <c r="A752" s="286" t="s">
        <v>876</v>
      </c>
      <c r="B752" s="284"/>
    </row>
    <row r="753" spans="1:2" ht="21" customHeight="1">
      <c r="A753" s="286" t="s">
        <v>877</v>
      </c>
      <c r="B753" s="284"/>
    </row>
    <row r="754" spans="1:2" ht="21" customHeight="1">
      <c r="A754" s="286" t="s">
        <v>878</v>
      </c>
      <c r="B754" s="284"/>
    </row>
    <row r="755" spans="1:2" ht="21" customHeight="1">
      <c r="A755" s="286" t="s">
        <v>879</v>
      </c>
      <c r="B755" s="284"/>
    </row>
    <row r="756" spans="1:2" ht="21" customHeight="1">
      <c r="A756" s="286" t="s">
        <v>880</v>
      </c>
      <c r="B756" s="284"/>
    </row>
    <row r="757" spans="1:2" ht="21" customHeight="1">
      <c r="A757" s="286" t="s">
        <v>881</v>
      </c>
      <c r="B757" s="284">
        <v>363</v>
      </c>
    </row>
    <row r="758" spans="1:2" ht="21" customHeight="1">
      <c r="A758" s="282" t="s">
        <v>882</v>
      </c>
      <c r="B758" s="284">
        <f>SUM(B759:B761)</f>
        <v>0</v>
      </c>
    </row>
    <row r="759" spans="1:2" ht="21" customHeight="1">
      <c r="A759" s="286" t="s">
        <v>883</v>
      </c>
      <c r="B759" s="284"/>
    </row>
    <row r="760" spans="1:2" ht="21" customHeight="1">
      <c r="A760" s="286" t="s">
        <v>884</v>
      </c>
      <c r="B760" s="284"/>
    </row>
    <row r="761" spans="1:2" ht="21" customHeight="1">
      <c r="A761" s="286" t="s">
        <v>885</v>
      </c>
      <c r="B761" s="284"/>
    </row>
    <row r="762" spans="1:2" ht="21" customHeight="1">
      <c r="A762" s="282" t="s">
        <v>886</v>
      </c>
      <c r="B762" s="284">
        <f>SUM(B763:B770)</f>
        <v>0</v>
      </c>
    </row>
    <row r="763" spans="1:2" ht="21" customHeight="1">
      <c r="A763" s="286" t="s">
        <v>887</v>
      </c>
      <c r="B763" s="284"/>
    </row>
    <row r="764" spans="1:2" ht="21" customHeight="1">
      <c r="A764" s="286" t="s">
        <v>888</v>
      </c>
      <c r="B764" s="284"/>
    </row>
    <row r="765" spans="1:2" ht="21" customHeight="1">
      <c r="A765" s="286" t="s">
        <v>889</v>
      </c>
      <c r="B765" s="284"/>
    </row>
    <row r="766" spans="1:2" ht="21" customHeight="1">
      <c r="A766" s="286" t="s">
        <v>890</v>
      </c>
      <c r="B766" s="284"/>
    </row>
    <row r="767" spans="1:2" ht="21" customHeight="1">
      <c r="A767" s="286" t="s">
        <v>891</v>
      </c>
      <c r="B767" s="284"/>
    </row>
    <row r="768" spans="1:2" ht="21" customHeight="1">
      <c r="A768" s="286" t="s">
        <v>892</v>
      </c>
      <c r="B768" s="284"/>
    </row>
    <row r="769" spans="1:2" ht="21" customHeight="1">
      <c r="A769" s="286" t="s">
        <v>893</v>
      </c>
      <c r="B769" s="284"/>
    </row>
    <row r="770" spans="1:2" ht="21" customHeight="1">
      <c r="A770" s="286" t="s">
        <v>894</v>
      </c>
      <c r="B770" s="284"/>
    </row>
    <row r="771" spans="1:2" ht="21" customHeight="1">
      <c r="A771" s="282" t="s">
        <v>895</v>
      </c>
      <c r="B771" s="284">
        <f>SUM(B772:B775)</f>
        <v>0</v>
      </c>
    </row>
    <row r="772" spans="1:2" ht="21" customHeight="1">
      <c r="A772" s="286" t="s">
        <v>896</v>
      </c>
      <c r="B772" s="284"/>
    </row>
    <row r="773" spans="1:2" ht="21" customHeight="1">
      <c r="A773" s="286" t="s">
        <v>897</v>
      </c>
      <c r="B773" s="284"/>
    </row>
    <row r="774" spans="1:2" ht="21" customHeight="1">
      <c r="A774" s="286" t="s">
        <v>898</v>
      </c>
      <c r="B774" s="284"/>
    </row>
    <row r="775" spans="1:2" ht="21" customHeight="1">
      <c r="A775" s="286" t="s">
        <v>899</v>
      </c>
      <c r="B775" s="284"/>
    </row>
    <row r="776" spans="1:2" ht="21" customHeight="1">
      <c r="A776" s="282" t="s">
        <v>900</v>
      </c>
      <c r="B776" s="284">
        <f>SUM(B777:B782)</f>
        <v>0</v>
      </c>
    </row>
    <row r="777" spans="1:2" ht="21" customHeight="1">
      <c r="A777" s="286" t="s">
        <v>901</v>
      </c>
      <c r="B777" s="284"/>
    </row>
    <row r="778" spans="1:2" ht="21" customHeight="1">
      <c r="A778" s="286" t="s">
        <v>902</v>
      </c>
      <c r="B778" s="284"/>
    </row>
    <row r="779" spans="1:2" ht="21" customHeight="1">
      <c r="A779" s="286" t="s">
        <v>903</v>
      </c>
      <c r="B779" s="284"/>
    </row>
    <row r="780" spans="1:2" ht="21" customHeight="1">
      <c r="A780" s="286" t="s">
        <v>904</v>
      </c>
      <c r="B780" s="284"/>
    </row>
    <row r="781" spans="1:2" ht="21" customHeight="1">
      <c r="A781" s="286" t="s">
        <v>905</v>
      </c>
      <c r="B781" s="284"/>
    </row>
    <row r="782" spans="1:2" ht="21" customHeight="1">
      <c r="A782" s="286" t="s">
        <v>906</v>
      </c>
      <c r="B782" s="284"/>
    </row>
    <row r="783" spans="1:2" ht="21" customHeight="1">
      <c r="A783" s="282" t="s">
        <v>907</v>
      </c>
      <c r="B783" s="284">
        <f>SUM(B784:B788)</f>
        <v>0</v>
      </c>
    </row>
    <row r="784" spans="1:2" ht="21" customHeight="1">
      <c r="A784" s="286" t="s">
        <v>908</v>
      </c>
      <c r="B784" s="284"/>
    </row>
    <row r="785" spans="1:2" ht="21" customHeight="1">
      <c r="A785" s="286" t="s">
        <v>909</v>
      </c>
      <c r="B785" s="284"/>
    </row>
    <row r="786" spans="1:2" ht="21" customHeight="1">
      <c r="A786" s="286" t="s">
        <v>910</v>
      </c>
      <c r="B786" s="284"/>
    </row>
    <row r="787" spans="1:2" ht="21" customHeight="1">
      <c r="A787" s="286" t="s">
        <v>911</v>
      </c>
      <c r="B787" s="284"/>
    </row>
    <row r="788" spans="1:2" ht="21" customHeight="1">
      <c r="A788" s="286" t="s">
        <v>912</v>
      </c>
      <c r="B788" s="284"/>
    </row>
    <row r="789" spans="1:2" ht="21" customHeight="1">
      <c r="A789" s="282" t="s">
        <v>913</v>
      </c>
      <c r="B789" s="284">
        <f>SUM(B790:B791)</f>
        <v>0</v>
      </c>
    </row>
    <row r="790" spans="1:2" ht="21" customHeight="1">
      <c r="A790" s="286" t="s">
        <v>914</v>
      </c>
      <c r="B790" s="284"/>
    </row>
    <row r="791" spans="1:2" ht="21" customHeight="1">
      <c r="A791" s="286" t="s">
        <v>915</v>
      </c>
      <c r="B791" s="284"/>
    </row>
    <row r="792" spans="1:2" ht="21" customHeight="1">
      <c r="A792" s="282" t="s">
        <v>916</v>
      </c>
      <c r="B792" s="284">
        <f>SUM(B793:B794)</f>
        <v>0</v>
      </c>
    </row>
    <row r="793" spans="1:2" ht="21" customHeight="1">
      <c r="A793" s="286" t="s">
        <v>917</v>
      </c>
      <c r="B793" s="284"/>
    </row>
    <row r="794" spans="1:2" ht="21" customHeight="1">
      <c r="A794" s="286" t="s">
        <v>918</v>
      </c>
      <c r="B794" s="284"/>
    </row>
    <row r="795" spans="1:2" ht="21" customHeight="1">
      <c r="A795" s="282" t="s">
        <v>919</v>
      </c>
      <c r="B795" s="284">
        <f>B796</f>
        <v>0</v>
      </c>
    </row>
    <row r="796" spans="1:2" ht="21" customHeight="1">
      <c r="A796" s="286" t="s">
        <v>920</v>
      </c>
      <c r="B796" s="284"/>
    </row>
    <row r="797" spans="1:2" ht="21" customHeight="1">
      <c r="A797" s="282" t="s">
        <v>921</v>
      </c>
      <c r="B797" s="284">
        <f>B798</f>
        <v>0</v>
      </c>
    </row>
    <row r="798" spans="1:2" ht="21" customHeight="1">
      <c r="A798" s="286" t="s">
        <v>922</v>
      </c>
      <c r="B798" s="284"/>
    </row>
    <row r="799" spans="1:2" ht="21" customHeight="1">
      <c r="A799" s="282" t="s">
        <v>923</v>
      </c>
      <c r="B799" s="284">
        <f>SUM(B800:B804)</f>
        <v>0</v>
      </c>
    </row>
    <row r="800" spans="1:2" ht="21" customHeight="1">
      <c r="A800" s="286" t="s">
        <v>924</v>
      </c>
      <c r="B800" s="284"/>
    </row>
    <row r="801" spans="1:2" ht="21" customHeight="1">
      <c r="A801" s="286" t="s">
        <v>925</v>
      </c>
      <c r="B801" s="284"/>
    </row>
    <row r="802" spans="1:2" ht="21" customHeight="1">
      <c r="A802" s="286" t="s">
        <v>926</v>
      </c>
      <c r="B802" s="284"/>
    </row>
    <row r="803" spans="1:2" ht="21" customHeight="1">
      <c r="A803" s="286" t="s">
        <v>927</v>
      </c>
      <c r="B803" s="284"/>
    </row>
    <row r="804" spans="1:2" ht="21" customHeight="1">
      <c r="A804" s="286" t="s">
        <v>928</v>
      </c>
      <c r="B804" s="284"/>
    </row>
    <row r="805" spans="1:2" ht="21" customHeight="1">
      <c r="A805" s="282" t="s">
        <v>929</v>
      </c>
      <c r="B805" s="284">
        <f>B806</f>
        <v>0</v>
      </c>
    </row>
    <row r="806" spans="1:2" ht="21" customHeight="1">
      <c r="A806" s="286" t="s">
        <v>930</v>
      </c>
      <c r="B806" s="284"/>
    </row>
    <row r="807" spans="1:2" ht="21" customHeight="1">
      <c r="A807" s="282" t="s">
        <v>931</v>
      </c>
      <c r="B807" s="284">
        <f>B808</f>
        <v>0</v>
      </c>
    </row>
    <row r="808" spans="1:2" ht="21" customHeight="1">
      <c r="A808" s="286" t="s">
        <v>932</v>
      </c>
      <c r="B808" s="284"/>
    </row>
    <row r="809" spans="1:2" ht="21" customHeight="1">
      <c r="A809" s="282" t="s">
        <v>933</v>
      </c>
      <c r="B809" s="284">
        <f>SUM(B810:B823)</f>
        <v>0</v>
      </c>
    </row>
    <row r="810" spans="1:2" ht="21" customHeight="1">
      <c r="A810" s="286" t="s">
        <v>268</v>
      </c>
      <c r="B810" s="284"/>
    </row>
    <row r="811" spans="1:2" ht="21" customHeight="1">
      <c r="A811" s="286" t="s">
        <v>269</v>
      </c>
      <c r="B811" s="284"/>
    </row>
    <row r="812" spans="1:2" ht="21" customHeight="1">
      <c r="A812" s="286" t="s">
        <v>339</v>
      </c>
      <c r="B812" s="284"/>
    </row>
    <row r="813" spans="1:2" ht="21" customHeight="1">
      <c r="A813" s="286" t="s">
        <v>934</v>
      </c>
      <c r="B813" s="284"/>
    </row>
    <row r="814" spans="1:2" ht="21" customHeight="1">
      <c r="A814" s="286" t="s">
        <v>935</v>
      </c>
      <c r="B814" s="284"/>
    </row>
    <row r="815" spans="1:2" ht="21" customHeight="1">
      <c r="A815" s="286" t="s">
        <v>936</v>
      </c>
      <c r="B815" s="284"/>
    </row>
    <row r="816" spans="1:2" ht="21" customHeight="1">
      <c r="A816" s="286" t="s">
        <v>937</v>
      </c>
      <c r="B816" s="284"/>
    </row>
    <row r="817" spans="1:2" ht="21" customHeight="1">
      <c r="A817" s="286" t="s">
        <v>938</v>
      </c>
      <c r="B817" s="284"/>
    </row>
    <row r="818" spans="1:2" ht="21" customHeight="1">
      <c r="A818" s="286" t="s">
        <v>939</v>
      </c>
      <c r="B818" s="284"/>
    </row>
    <row r="819" spans="1:2" ht="21" customHeight="1">
      <c r="A819" s="286" t="s">
        <v>940</v>
      </c>
      <c r="B819" s="284"/>
    </row>
    <row r="820" spans="1:2" ht="21" customHeight="1">
      <c r="A820" s="286" t="s">
        <v>376</v>
      </c>
      <c r="B820" s="284"/>
    </row>
    <row r="821" spans="1:2" ht="21" customHeight="1">
      <c r="A821" s="286" t="s">
        <v>941</v>
      </c>
      <c r="B821" s="284"/>
    </row>
    <row r="822" spans="1:2" ht="21" customHeight="1">
      <c r="A822" s="286" t="s">
        <v>344</v>
      </c>
      <c r="B822" s="284"/>
    </row>
    <row r="823" spans="1:2" ht="21" customHeight="1">
      <c r="A823" s="286" t="s">
        <v>942</v>
      </c>
      <c r="B823" s="284"/>
    </row>
    <row r="824" spans="1:2" ht="21" customHeight="1">
      <c r="A824" s="282" t="s">
        <v>943</v>
      </c>
      <c r="B824" s="284">
        <f>B825</f>
        <v>0</v>
      </c>
    </row>
    <row r="825" spans="1:2" ht="21" customHeight="1">
      <c r="A825" s="286" t="s">
        <v>944</v>
      </c>
      <c r="B825" s="284"/>
    </row>
    <row r="826" spans="1:2" ht="21" customHeight="1">
      <c r="A826" s="282" t="s">
        <v>945</v>
      </c>
      <c r="B826" s="284">
        <f>B827+B838+B840+B843+B845+B847</f>
        <v>354</v>
      </c>
    </row>
    <row r="827" spans="1:2" ht="21" customHeight="1">
      <c r="A827" s="282" t="s">
        <v>946</v>
      </c>
      <c r="B827" s="284">
        <f>SUM(B828:B837)</f>
        <v>316</v>
      </c>
    </row>
    <row r="828" spans="1:2" ht="21" customHeight="1">
      <c r="A828" s="286" t="s">
        <v>268</v>
      </c>
      <c r="B828" s="284"/>
    </row>
    <row r="829" spans="1:2" ht="21" customHeight="1">
      <c r="A829" s="286" t="s">
        <v>269</v>
      </c>
      <c r="B829" s="284"/>
    </row>
    <row r="830" spans="1:2" ht="21" customHeight="1">
      <c r="A830" s="286" t="s">
        <v>339</v>
      </c>
      <c r="B830" s="284"/>
    </row>
    <row r="831" spans="1:2" ht="21" customHeight="1">
      <c r="A831" s="286" t="s">
        <v>947</v>
      </c>
      <c r="B831" s="284"/>
    </row>
    <row r="832" spans="1:2" ht="21" customHeight="1">
      <c r="A832" s="286" t="s">
        <v>948</v>
      </c>
      <c r="B832" s="284"/>
    </row>
    <row r="833" spans="1:2" ht="21" customHeight="1">
      <c r="A833" s="286" t="s">
        <v>949</v>
      </c>
      <c r="B833" s="284"/>
    </row>
    <row r="834" spans="1:2" ht="21" customHeight="1">
      <c r="A834" s="286" t="s">
        <v>950</v>
      </c>
      <c r="B834" s="284"/>
    </row>
    <row r="835" spans="1:2" ht="21" customHeight="1">
      <c r="A835" s="286" t="s">
        <v>951</v>
      </c>
      <c r="B835" s="284"/>
    </row>
    <row r="836" spans="1:2" ht="21" customHeight="1">
      <c r="A836" s="286" t="s">
        <v>952</v>
      </c>
      <c r="B836" s="284"/>
    </row>
    <row r="837" spans="1:2" ht="21" customHeight="1">
      <c r="A837" s="286" t="s">
        <v>953</v>
      </c>
      <c r="B837" s="284">
        <v>316</v>
      </c>
    </row>
    <row r="838" spans="1:2" ht="21" customHeight="1">
      <c r="A838" s="282" t="s">
        <v>954</v>
      </c>
      <c r="B838" s="284">
        <f>B839</f>
        <v>0</v>
      </c>
    </row>
    <row r="839" spans="1:2" ht="21" customHeight="1">
      <c r="A839" s="286" t="s">
        <v>955</v>
      </c>
      <c r="B839" s="284"/>
    </row>
    <row r="840" spans="1:2" ht="21" customHeight="1">
      <c r="A840" s="282" t="s">
        <v>956</v>
      </c>
      <c r="B840" s="284">
        <f>SUM(B841:B842)</f>
        <v>0</v>
      </c>
    </row>
    <row r="841" spans="1:2" ht="21" customHeight="1">
      <c r="A841" s="286" t="s">
        <v>957</v>
      </c>
      <c r="B841" s="284"/>
    </row>
    <row r="842" spans="1:2" ht="21" customHeight="1">
      <c r="A842" s="286" t="s">
        <v>958</v>
      </c>
      <c r="B842" s="284"/>
    </row>
    <row r="843" spans="1:2" ht="21" customHeight="1">
      <c r="A843" s="282" t="s">
        <v>959</v>
      </c>
      <c r="B843" s="284">
        <f>B844</f>
        <v>38</v>
      </c>
    </row>
    <row r="844" spans="1:2" ht="21" customHeight="1">
      <c r="A844" s="286" t="s">
        <v>960</v>
      </c>
      <c r="B844" s="284">
        <v>38</v>
      </c>
    </row>
    <row r="845" spans="1:2" ht="21" customHeight="1">
      <c r="A845" s="282" t="s">
        <v>961</v>
      </c>
      <c r="B845" s="284">
        <f>B846</f>
        <v>0</v>
      </c>
    </row>
    <row r="846" spans="1:2" ht="21" customHeight="1">
      <c r="A846" s="286" t="s">
        <v>962</v>
      </c>
      <c r="B846" s="284"/>
    </row>
    <row r="847" spans="1:2" ht="21" customHeight="1">
      <c r="A847" s="282" t="s">
        <v>963</v>
      </c>
      <c r="B847" s="284">
        <f>B848</f>
        <v>0</v>
      </c>
    </row>
    <row r="848" spans="1:2" ht="21" customHeight="1">
      <c r="A848" s="286" t="s">
        <v>964</v>
      </c>
      <c r="B848" s="284"/>
    </row>
    <row r="849" spans="1:2" ht="21" customHeight="1">
      <c r="A849" s="282" t="s">
        <v>965</v>
      </c>
      <c r="B849" s="284">
        <f>B850+B876+B901+B929+B940+B947+B954+B957</f>
        <v>1634</v>
      </c>
    </row>
    <row r="850" spans="1:2" ht="21" customHeight="1">
      <c r="A850" s="282" t="s">
        <v>966</v>
      </c>
      <c r="B850" s="284">
        <f>SUM(B851:B875)</f>
        <v>976</v>
      </c>
    </row>
    <row r="851" spans="1:2" ht="21" customHeight="1">
      <c r="A851" s="286" t="s">
        <v>268</v>
      </c>
      <c r="B851" s="284"/>
    </row>
    <row r="852" spans="1:2" ht="21" customHeight="1">
      <c r="A852" s="286" t="s">
        <v>269</v>
      </c>
      <c r="B852" s="284"/>
    </row>
    <row r="853" spans="1:2" ht="21" customHeight="1">
      <c r="A853" s="286" t="s">
        <v>339</v>
      </c>
      <c r="B853" s="284"/>
    </row>
    <row r="854" spans="1:2" ht="21" customHeight="1">
      <c r="A854" s="286" t="s">
        <v>344</v>
      </c>
      <c r="B854" s="284">
        <v>976</v>
      </c>
    </row>
    <row r="855" spans="1:2" ht="21" customHeight="1">
      <c r="A855" s="286" t="s">
        <v>967</v>
      </c>
      <c r="B855" s="284"/>
    </row>
    <row r="856" spans="1:2" ht="21" customHeight="1">
      <c r="A856" s="286" t="s">
        <v>968</v>
      </c>
      <c r="B856" s="284"/>
    </row>
    <row r="857" spans="1:2" ht="21" customHeight="1">
      <c r="A857" s="286" t="s">
        <v>969</v>
      </c>
      <c r="B857" s="284"/>
    </row>
    <row r="858" spans="1:2" ht="21" customHeight="1">
      <c r="A858" s="286" t="s">
        <v>970</v>
      </c>
      <c r="B858" s="284"/>
    </row>
    <row r="859" spans="1:2" ht="21" customHeight="1">
      <c r="A859" s="286" t="s">
        <v>971</v>
      </c>
      <c r="B859" s="284"/>
    </row>
    <row r="860" spans="1:2" ht="21" customHeight="1">
      <c r="A860" s="286" t="s">
        <v>972</v>
      </c>
      <c r="B860" s="284"/>
    </row>
    <row r="861" spans="1:2" ht="21" customHeight="1">
      <c r="A861" s="286" t="s">
        <v>973</v>
      </c>
      <c r="B861" s="284"/>
    </row>
    <row r="862" spans="1:2" ht="21" customHeight="1">
      <c r="A862" s="286" t="s">
        <v>974</v>
      </c>
      <c r="B862" s="284"/>
    </row>
    <row r="863" spans="1:2" ht="21" customHeight="1">
      <c r="A863" s="286" t="s">
        <v>975</v>
      </c>
      <c r="B863" s="284"/>
    </row>
    <row r="864" spans="1:2" ht="21" customHeight="1">
      <c r="A864" s="286" t="s">
        <v>976</v>
      </c>
      <c r="B864" s="284"/>
    </row>
    <row r="865" spans="1:2" ht="21" customHeight="1">
      <c r="A865" s="286" t="s">
        <v>977</v>
      </c>
      <c r="B865" s="284"/>
    </row>
    <row r="866" spans="1:2" ht="21" customHeight="1">
      <c r="A866" s="286" t="s">
        <v>978</v>
      </c>
      <c r="B866" s="284"/>
    </row>
    <row r="867" spans="1:2" ht="21" customHeight="1">
      <c r="A867" s="286" t="s">
        <v>979</v>
      </c>
      <c r="B867" s="284"/>
    </row>
    <row r="868" spans="1:2" ht="21" customHeight="1">
      <c r="A868" s="286" t="s">
        <v>980</v>
      </c>
      <c r="B868" s="284"/>
    </row>
    <row r="869" spans="1:2" ht="21" customHeight="1">
      <c r="A869" s="286" t="s">
        <v>981</v>
      </c>
      <c r="B869" s="284"/>
    </row>
    <row r="870" spans="1:2" ht="21" customHeight="1">
      <c r="A870" s="286" t="s">
        <v>982</v>
      </c>
      <c r="B870" s="284"/>
    </row>
    <row r="871" spans="1:2" ht="21" customHeight="1">
      <c r="A871" s="286" t="s">
        <v>983</v>
      </c>
      <c r="B871" s="284"/>
    </row>
    <row r="872" spans="1:2" ht="21" customHeight="1">
      <c r="A872" s="286" t="s">
        <v>984</v>
      </c>
      <c r="B872" s="284"/>
    </row>
    <row r="873" spans="1:2" ht="21" customHeight="1">
      <c r="A873" s="286" t="s">
        <v>985</v>
      </c>
      <c r="B873" s="284"/>
    </row>
    <row r="874" spans="1:2" ht="21" customHeight="1">
      <c r="A874" s="286" t="s">
        <v>986</v>
      </c>
      <c r="B874" s="284"/>
    </row>
    <row r="875" spans="1:2" ht="21" customHeight="1">
      <c r="A875" s="286" t="s">
        <v>987</v>
      </c>
      <c r="B875" s="284"/>
    </row>
    <row r="876" spans="1:2" ht="21" customHeight="1">
      <c r="A876" s="282" t="s">
        <v>988</v>
      </c>
      <c r="B876" s="284">
        <f>SUM(B877:B900)</f>
        <v>0</v>
      </c>
    </row>
    <row r="877" spans="1:2" ht="21" customHeight="1">
      <c r="A877" s="286" t="s">
        <v>268</v>
      </c>
      <c r="B877" s="284"/>
    </row>
    <row r="878" spans="1:2" ht="21" customHeight="1">
      <c r="A878" s="286" t="s">
        <v>269</v>
      </c>
      <c r="B878" s="284"/>
    </row>
    <row r="879" spans="1:2" ht="21" customHeight="1">
      <c r="A879" s="286" t="s">
        <v>339</v>
      </c>
      <c r="B879" s="284"/>
    </row>
    <row r="880" spans="1:2" ht="21" customHeight="1">
      <c r="A880" s="286" t="s">
        <v>989</v>
      </c>
      <c r="B880" s="284"/>
    </row>
    <row r="881" spans="1:2" ht="21" customHeight="1">
      <c r="A881" s="286" t="s">
        <v>990</v>
      </c>
      <c r="B881" s="284"/>
    </row>
    <row r="882" spans="1:2" ht="21" customHeight="1">
      <c r="A882" s="286" t="s">
        <v>991</v>
      </c>
      <c r="B882" s="284"/>
    </row>
    <row r="883" spans="1:2" ht="21" customHeight="1">
      <c r="A883" s="286" t="s">
        <v>992</v>
      </c>
      <c r="B883" s="284"/>
    </row>
    <row r="884" spans="1:2" ht="21" customHeight="1">
      <c r="A884" s="286" t="s">
        <v>993</v>
      </c>
      <c r="B884" s="284"/>
    </row>
    <row r="885" spans="1:2" ht="21" customHeight="1">
      <c r="A885" s="286" t="s">
        <v>994</v>
      </c>
      <c r="B885" s="284"/>
    </row>
    <row r="886" spans="1:2" ht="21" customHeight="1">
      <c r="A886" s="286" t="s">
        <v>995</v>
      </c>
      <c r="B886" s="284"/>
    </row>
    <row r="887" spans="1:2" ht="21" customHeight="1">
      <c r="A887" s="286" t="s">
        <v>996</v>
      </c>
      <c r="B887" s="284"/>
    </row>
    <row r="888" spans="1:2" ht="21" customHeight="1">
      <c r="A888" s="286" t="s">
        <v>997</v>
      </c>
      <c r="B888" s="284"/>
    </row>
    <row r="889" spans="1:2" ht="21" customHeight="1">
      <c r="A889" s="286" t="s">
        <v>998</v>
      </c>
      <c r="B889" s="284"/>
    </row>
    <row r="890" spans="1:2" ht="21" customHeight="1">
      <c r="A890" s="286" t="s">
        <v>999</v>
      </c>
      <c r="B890" s="284"/>
    </row>
    <row r="891" spans="1:2" ht="21" customHeight="1">
      <c r="A891" s="286" t="s">
        <v>1000</v>
      </c>
      <c r="B891" s="284"/>
    </row>
    <row r="892" spans="1:2" ht="21" customHeight="1">
      <c r="A892" s="286" t="s">
        <v>1001</v>
      </c>
      <c r="B892" s="284"/>
    </row>
    <row r="893" spans="1:2" ht="21" customHeight="1">
      <c r="A893" s="286" t="s">
        <v>1002</v>
      </c>
      <c r="B893" s="284"/>
    </row>
    <row r="894" spans="1:2" ht="21" customHeight="1">
      <c r="A894" s="286" t="s">
        <v>1003</v>
      </c>
      <c r="B894" s="284"/>
    </row>
    <row r="895" spans="1:2" ht="21" customHeight="1">
      <c r="A895" s="286" t="s">
        <v>1004</v>
      </c>
      <c r="B895" s="284"/>
    </row>
    <row r="896" spans="1:2" ht="21" customHeight="1">
      <c r="A896" s="286" t="s">
        <v>1005</v>
      </c>
      <c r="B896" s="284"/>
    </row>
    <row r="897" spans="1:2" ht="21" customHeight="1">
      <c r="A897" s="286" t="s">
        <v>1006</v>
      </c>
      <c r="B897" s="284"/>
    </row>
    <row r="898" spans="1:2" ht="21" customHeight="1">
      <c r="A898" s="286" t="s">
        <v>1007</v>
      </c>
      <c r="B898" s="284"/>
    </row>
    <row r="899" spans="1:2" ht="21" customHeight="1">
      <c r="A899" s="286" t="s">
        <v>973</v>
      </c>
      <c r="B899" s="284"/>
    </row>
    <row r="900" spans="1:2" ht="21" customHeight="1">
      <c r="A900" s="286" t="s">
        <v>1008</v>
      </c>
      <c r="B900" s="284"/>
    </row>
    <row r="901" spans="1:2" ht="21" customHeight="1">
      <c r="A901" s="282" t="s">
        <v>1009</v>
      </c>
      <c r="B901" s="284">
        <f>SUM(B902:B928)</f>
        <v>0</v>
      </c>
    </row>
    <row r="902" spans="1:2" ht="21" customHeight="1">
      <c r="A902" s="286" t="s">
        <v>268</v>
      </c>
      <c r="B902" s="284"/>
    </row>
    <row r="903" spans="1:2" ht="21" customHeight="1">
      <c r="A903" s="286" t="s">
        <v>269</v>
      </c>
      <c r="B903" s="284"/>
    </row>
    <row r="904" spans="1:2" ht="21" customHeight="1">
      <c r="A904" s="286" t="s">
        <v>339</v>
      </c>
      <c r="B904" s="284"/>
    </row>
    <row r="905" spans="1:2" ht="21" customHeight="1">
      <c r="A905" s="286" t="s">
        <v>1010</v>
      </c>
      <c r="B905" s="284"/>
    </row>
    <row r="906" spans="1:2" ht="21" customHeight="1">
      <c r="A906" s="286" t="s">
        <v>1011</v>
      </c>
      <c r="B906" s="284"/>
    </row>
    <row r="907" spans="1:2" ht="21" customHeight="1">
      <c r="A907" s="286" t="s">
        <v>1012</v>
      </c>
      <c r="B907" s="284"/>
    </row>
    <row r="908" spans="1:2" ht="21" customHeight="1">
      <c r="A908" s="286" t="s">
        <v>1013</v>
      </c>
      <c r="B908" s="284"/>
    </row>
    <row r="909" spans="1:2" ht="21" customHeight="1">
      <c r="A909" s="286" t="s">
        <v>1014</v>
      </c>
      <c r="B909" s="284"/>
    </row>
    <row r="910" spans="1:2" ht="21" customHeight="1">
      <c r="A910" s="286" t="s">
        <v>1015</v>
      </c>
      <c r="B910" s="284"/>
    </row>
    <row r="911" spans="1:2" ht="21" customHeight="1">
      <c r="A911" s="286" t="s">
        <v>1016</v>
      </c>
      <c r="B911" s="284"/>
    </row>
    <row r="912" spans="1:2" ht="21" customHeight="1">
      <c r="A912" s="286" t="s">
        <v>1017</v>
      </c>
      <c r="B912" s="284"/>
    </row>
    <row r="913" spans="1:2" ht="21" customHeight="1">
      <c r="A913" s="286" t="s">
        <v>1018</v>
      </c>
      <c r="B913" s="284"/>
    </row>
    <row r="914" spans="1:2" ht="21" customHeight="1">
      <c r="A914" s="286" t="s">
        <v>1019</v>
      </c>
      <c r="B914" s="284"/>
    </row>
    <row r="915" spans="1:2" ht="21" customHeight="1">
      <c r="A915" s="286" t="s">
        <v>1020</v>
      </c>
      <c r="B915" s="284"/>
    </row>
    <row r="916" spans="1:2" ht="21" customHeight="1">
      <c r="A916" s="286" t="s">
        <v>1021</v>
      </c>
      <c r="B916" s="284"/>
    </row>
    <row r="917" spans="1:2" ht="21" customHeight="1">
      <c r="A917" s="286" t="s">
        <v>1022</v>
      </c>
      <c r="B917" s="284"/>
    </row>
    <row r="918" spans="1:2" ht="21" customHeight="1">
      <c r="A918" s="286" t="s">
        <v>1023</v>
      </c>
      <c r="B918" s="284"/>
    </row>
    <row r="919" spans="1:2" ht="21" customHeight="1">
      <c r="A919" s="286" t="s">
        <v>1024</v>
      </c>
      <c r="B919" s="284"/>
    </row>
    <row r="920" spans="1:2" ht="21" customHeight="1">
      <c r="A920" s="286" t="s">
        <v>1025</v>
      </c>
      <c r="B920" s="284"/>
    </row>
    <row r="921" spans="1:2" ht="21" customHeight="1">
      <c r="A921" s="286" t="s">
        <v>1026</v>
      </c>
      <c r="B921" s="284"/>
    </row>
    <row r="922" spans="1:2" ht="21" customHeight="1">
      <c r="A922" s="286" t="s">
        <v>1027</v>
      </c>
      <c r="B922" s="284"/>
    </row>
    <row r="923" spans="1:2" ht="21" customHeight="1">
      <c r="A923" s="286" t="s">
        <v>1001</v>
      </c>
      <c r="B923" s="284"/>
    </row>
    <row r="924" spans="1:2" ht="21" customHeight="1">
      <c r="A924" s="286" t="s">
        <v>1028</v>
      </c>
      <c r="B924" s="284"/>
    </row>
    <row r="925" spans="1:2" ht="21" customHeight="1">
      <c r="A925" s="286" t="s">
        <v>1029</v>
      </c>
      <c r="B925" s="284"/>
    </row>
    <row r="926" spans="1:2" ht="21" customHeight="1">
      <c r="A926" s="286" t="s">
        <v>1030</v>
      </c>
      <c r="B926" s="284"/>
    </row>
    <row r="927" spans="1:2" ht="21" customHeight="1">
      <c r="A927" s="286" t="s">
        <v>1031</v>
      </c>
      <c r="B927" s="284"/>
    </row>
    <row r="928" spans="1:2" ht="21" customHeight="1">
      <c r="A928" s="286" t="s">
        <v>1032</v>
      </c>
      <c r="B928" s="284"/>
    </row>
    <row r="929" spans="1:2" ht="21" customHeight="1">
      <c r="A929" s="282" t="s">
        <v>1033</v>
      </c>
      <c r="B929" s="284">
        <f>SUM(B930:B939)</f>
        <v>0</v>
      </c>
    </row>
    <row r="930" spans="1:2" ht="21" customHeight="1">
      <c r="A930" s="286" t="s">
        <v>268</v>
      </c>
      <c r="B930" s="284"/>
    </row>
    <row r="931" spans="1:2" ht="21" customHeight="1">
      <c r="A931" s="286" t="s">
        <v>269</v>
      </c>
      <c r="B931" s="284"/>
    </row>
    <row r="932" spans="1:2" ht="21" customHeight="1">
      <c r="A932" s="286" t="s">
        <v>339</v>
      </c>
      <c r="B932" s="284"/>
    </row>
    <row r="933" spans="1:2" ht="21" customHeight="1">
      <c r="A933" s="286" t="s">
        <v>1034</v>
      </c>
      <c r="B933" s="284"/>
    </row>
    <row r="934" spans="1:2" ht="21" customHeight="1">
      <c r="A934" s="286" t="s">
        <v>1035</v>
      </c>
      <c r="B934" s="284"/>
    </row>
    <row r="935" spans="1:2" ht="21" customHeight="1">
      <c r="A935" s="286" t="s">
        <v>1036</v>
      </c>
      <c r="B935" s="284"/>
    </row>
    <row r="936" spans="1:2" ht="21" customHeight="1">
      <c r="A936" s="286" t="s">
        <v>1037</v>
      </c>
      <c r="B936" s="284"/>
    </row>
    <row r="937" spans="1:2" ht="21" customHeight="1">
      <c r="A937" s="286" t="s">
        <v>1038</v>
      </c>
      <c r="B937" s="284"/>
    </row>
    <row r="938" spans="1:2" ht="21" customHeight="1">
      <c r="A938" s="286" t="s">
        <v>1039</v>
      </c>
      <c r="B938" s="284"/>
    </row>
    <row r="939" spans="1:2" ht="21" customHeight="1">
      <c r="A939" s="286" t="s">
        <v>1040</v>
      </c>
      <c r="B939" s="284"/>
    </row>
    <row r="940" spans="1:2" ht="21" customHeight="1">
      <c r="A940" s="282" t="s">
        <v>1041</v>
      </c>
      <c r="B940" s="284">
        <f>SUM(B941:B946)</f>
        <v>658</v>
      </c>
    </row>
    <row r="941" spans="1:2" ht="21" customHeight="1">
      <c r="A941" s="286" t="s">
        <v>1042</v>
      </c>
      <c r="B941" s="284"/>
    </row>
    <row r="942" spans="1:2" ht="21" customHeight="1">
      <c r="A942" s="286" t="s">
        <v>1043</v>
      </c>
      <c r="B942" s="284"/>
    </row>
    <row r="943" spans="1:2" ht="21" customHeight="1">
      <c r="A943" s="286" t="s">
        <v>1044</v>
      </c>
      <c r="B943" s="284">
        <v>658</v>
      </c>
    </row>
    <row r="944" spans="1:2" ht="21" customHeight="1">
      <c r="A944" s="286" t="s">
        <v>1045</v>
      </c>
      <c r="B944" s="284"/>
    </row>
    <row r="945" spans="1:2" ht="21" customHeight="1">
      <c r="A945" s="286" t="s">
        <v>1046</v>
      </c>
      <c r="B945" s="284"/>
    </row>
    <row r="946" spans="1:2" ht="21" customHeight="1">
      <c r="A946" s="286" t="s">
        <v>1047</v>
      </c>
      <c r="B946" s="284"/>
    </row>
    <row r="947" spans="1:2" ht="21" customHeight="1">
      <c r="A947" s="282" t="s">
        <v>1048</v>
      </c>
      <c r="B947" s="284">
        <f>SUM(B948:B953)</f>
        <v>0</v>
      </c>
    </row>
    <row r="948" spans="1:2" ht="21" customHeight="1">
      <c r="A948" s="286" t="s">
        <v>1049</v>
      </c>
      <c r="B948" s="284"/>
    </row>
    <row r="949" spans="1:2" ht="21" customHeight="1">
      <c r="A949" s="286" t="s">
        <v>1050</v>
      </c>
      <c r="B949" s="284"/>
    </row>
    <row r="950" spans="1:2" ht="21" customHeight="1">
      <c r="A950" s="286" t="s">
        <v>1051</v>
      </c>
      <c r="B950" s="284"/>
    </row>
    <row r="951" spans="1:2" ht="21" customHeight="1">
      <c r="A951" s="286" t="s">
        <v>1052</v>
      </c>
      <c r="B951" s="284"/>
    </row>
    <row r="952" spans="1:2" ht="21" customHeight="1">
      <c r="A952" s="286" t="s">
        <v>1053</v>
      </c>
      <c r="B952" s="284"/>
    </row>
    <row r="953" spans="1:2" ht="21" customHeight="1">
      <c r="A953" s="286" t="s">
        <v>1054</v>
      </c>
      <c r="B953" s="284"/>
    </row>
    <row r="954" spans="1:2" ht="21" customHeight="1">
      <c r="A954" s="282" t="s">
        <v>1055</v>
      </c>
      <c r="B954" s="284">
        <f>SUM(B955:B956)</f>
        <v>0</v>
      </c>
    </row>
    <row r="955" spans="1:2" ht="21" customHeight="1">
      <c r="A955" s="286" t="s">
        <v>1056</v>
      </c>
      <c r="B955" s="284"/>
    </row>
    <row r="956" spans="1:2" ht="21" customHeight="1">
      <c r="A956" s="286" t="s">
        <v>1057</v>
      </c>
      <c r="B956" s="284"/>
    </row>
    <row r="957" spans="1:2" ht="21" customHeight="1">
      <c r="A957" s="282" t="s">
        <v>1058</v>
      </c>
      <c r="B957" s="284">
        <f>SUM(B958:B959)</f>
        <v>0</v>
      </c>
    </row>
    <row r="958" spans="1:2" ht="21" customHeight="1">
      <c r="A958" s="286" t="s">
        <v>1059</v>
      </c>
      <c r="B958" s="284"/>
    </row>
    <row r="959" spans="1:2" ht="21" customHeight="1">
      <c r="A959" s="286" t="s">
        <v>1060</v>
      </c>
      <c r="B959" s="284"/>
    </row>
    <row r="960" spans="1:2" ht="21" customHeight="1">
      <c r="A960" s="282" t="s">
        <v>1061</v>
      </c>
      <c r="B960" s="284">
        <f>B961+B984+B994+B1004+B1009+B1016+B1021</f>
        <v>0</v>
      </c>
    </row>
    <row r="961" spans="1:2" ht="21" customHeight="1">
      <c r="A961" s="282" t="s">
        <v>1062</v>
      </c>
      <c r="B961" s="284">
        <f>SUM(B962:B983)</f>
        <v>0</v>
      </c>
    </row>
    <row r="962" spans="1:2" ht="21" customHeight="1">
      <c r="A962" s="286" t="s">
        <v>268</v>
      </c>
      <c r="B962" s="284"/>
    </row>
    <row r="963" spans="1:2" ht="21" customHeight="1">
      <c r="A963" s="286" t="s">
        <v>269</v>
      </c>
      <c r="B963" s="284"/>
    </row>
    <row r="964" spans="1:2" ht="21" customHeight="1">
      <c r="A964" s="286" t="s">
        <v>339</v>
      </c>
      <c r="B964" s="284"/>
    </row>
    <row r="965" spans="1:2" ht="21" customHeight="1">
      <c r="A965" s="286" t="s">
        <v>1063</v>
      </c>
      <c r="B965" s="284"/>
    </row>
    <row r="966" spans="1:2" ht="21" customHeight="1">
      <c r="A966" s="286" t="s">
        <v>1064</v>
      </c>
      <c r="B966" s="284"/>
    </row>
    <row r="967" spans="1:2" ht="21" customHeight="1">
      <c r="A967" s="286" t="s">
        <v>1065</v>
      </c>
      <c r="B967" s="284"/>
    </row>
    <row r="968" spans="1:2" ht="21" customHeight="1">
      <c r="A968" s="286" t="s">
        <v>1066</v>
      </c>
      <c r="B968" s="284"/>
    </row>
    <row r="969" spans="1:2" ht="21" customHeight="1">
      <c r="A969" s="286" t="s">
        <v>1067</v>
      </c>
      <c r="B969" s="284"/>
    </row>
    <row r="970" spans="1:2" ht="21" customHeight="1">
      <c r="A970" s="286" t="s">
        <v>1068</v>
      </c>
      <c r="B970" s="284"/>
    </row>
    <row r="971" spans="1:2" ht="21" customHeight="1">
      <c r="A971" s="286" t="s">
        <v>1069</v>
      </c>
      <c r="B971" s="284"/>
    </row>
    <row r="972" spans="1:2" ht="21" customHeight="1">
      <c r="A972" s="286" t="s">
        <v>1070</v>
      </c>
      <c r="B972" s="284"/>
    </row>
    <row r="973" spans="1:2" ht="21" customHeight="1">
      <c r="A973" s="286" t="s">
        <v>1071</v>
      </c>
      <c r="B973" s="284"/>
    </row>
    <row r="974" spans="1:2" ht="21" customHeight="1">
      <c r="A974" s="286" t="s">
        <v>1072</v>
      </c>
      <c r="B974" s="284"/>
    </row>
    <row r="975" spans="1:2" ht="21" customHeight="1">
      <c r="A975" s="286" t="s">
        <v>1073</v>
      </c>
      <c r="B975" s="284"/>
    </row>
    <row r="976" spans="1:2" ht="21" customHeight="1">
      <c r="A976" s="286" t="s">
        <v>1074</v>
      </c>
      <c r="B976" s="284"/>
    </row>
    <row r="977" spans="1:2" ht="21" customHeight="1">
      <c r="A977" s="286" t="s">
        <v>1075</v>
      </c>
      <c r="B977" s="284"/>
    </row>
    <row r="978" spans="1:2" ht="21" customHeight="1">
      <c r="A978" s="286" t="s">
        <v>1076</v>
      </c>
      <c r="B978" s="284"/>
    </row>
    <row r="979" spans="1:2" ht="21" customHeight="1">
      <c r="A979" s="286" t="s">
        <v>1077</v>
      </c>
      <c r="B979" s="284"/>
    </row>
    <row r="980" spans="1:2" ht="21" customHeight="1">
      <c r="A980" s="286" t="s">
        <v>1078</v>
      </c>
      <c r="B980" s="284"/>
    </row>
    <row r="981" spans="1:2" ht="21" customHeight="1">
      <c r="A981" s="286" t="s">
        <v>1079</v>
      </c>
      <c r="B981" s="284"/>
    </row>
    <row r="982" spans="1:2" ht="21" customHeight="1">
      <c r="A982" s="286" t="s">
        <v>1080</v>
      </c>
      <c r="B982" s="284"/>
    </row>
    <row r="983" spans="1:2" ht="21" customHeight="1">
      <c r="A983" s="286" t="s">
        <v>1081</v>
      </c>
      <c r="B983" s="284"/>
    </row>
    <row r="984" spans="1:2" ht="21" customHeight="1">
      <c r="A984" s="282" t="s">
        <v>1082</v>
      </c>
      <c r="B984" s="284">
        <f>SUM(B985:B993)</f>
        <v>0</v>
      </c>
    </row>
    <row r="985" spans="1:2" ht="21" customHeight="1">
      <c r="A985" s="286" t="s">
        <v>268</v>
      </c>
      <c r="B985" s="284"/>
    </row>
    <row r="986" spans="1:2" ht="21" customHeight="1">
      <c r="A986" s="286" t="s">
        <v>269</v>
      </c>
      <c r="B986" s="284"/>
    </row>
    <row r="987" spans="1:2" ht="21" customHeight="1">
      <c r="A987" s="286" t="s">
        <v>339</v>
      </c>
      <c r="B987" s="284"/>
    </row>
    <row r="988" spans="1:2" ht="21" customHeight="1">
      <c r="A988" s="286" t="s">
        <v>1083</v>
      </c>
      <c r="B988" s="284"/>
    </row>
    <row r="989" spans="1:2" ht="21" customHeight="1">
      <c r="A989" s="286" t="s">
        <v>1084</v>
      </c>
      <c r="B989" s="284"/>
    </row>
    <row r="990" spans="1:2" ht="21" customHeight="1">
      <c r="A990" s="286" t="s">
        <v>1085</v>
      </c>
      <c r="B990" s="284"/>
    </row>
    <row r="991" spans="1:2" ht="21" customHeight="1">
      <c r="A991" s="286" t="s">
        <v>1086</v>
      </c>
      <c r="B991" s="284"/>
    </row>
    <row r="992" spans="1:2" ht="21" customHeight="1">
      <c r="A992" s="286" t="s">
        <v>1087</v>
      </c>
      <c r="B992" s="284"/>
    </row>
    <row r="993" spans="1:2" ht="21" customHeight="1">
      <c r="A993" s="286" t="s">
        <v>1088</v>
      </c>
      <c r="B993" s="284"/>
    </row>
    <row r="994" spans="1:2" ht="21" customHeight="1">
      <c r="A994" s="282" t="s">
        <v>1089</v>
      </c>
      <c r="B994" s="284">
        <f>SUM(B995:B1003)</f>
        <v>0</v>
      </c>
    </row>
    <row r="995" spans="1:2" ht="21" customHeight="1">
      <c r="A995" s="286" t="s">
        <v>268</v>
      </c>
      <c r="B995" s="284"/>
    </row>
    <row r="996" spans="1:2" ht="21" customHeight="1">
      <c r="A996" s="286" t="s">
        <v>269</v>
      </c>
      <c r="B996" s="284"/>
    </row>
    <row r="997" spans="1:2" ht="21" customHeight="1">
      <c r="A997" s="286" t="s">
        <v>339</v>
      </c>
      <c r="B997" s="284"/>
    </row>
    <row r="998" spans="1:2" ht="21" customHeight="1">
      <c r="A998" s="286" t="s">
        <v>1090</v>
      </c>
      <c r="B998" s="284"/>
    </row>
    <row r="999" spans="1:2" ht="21" customHeight="1">
      <c r="A999" s="286" t="s">
        <v>1091</v>
      </c>
      <c r="B999" s="284"/>
    </row>
    <row r="1000" spans="1:2" ht="21" customHeight="1">
      <c r="A1000" s="286" t="s">
        <v>1092</v>
      </c>
      <c r="B1000" s="284"/>
    </row>
    <row r="1001" spans="1:2" ht="21" customHeight="1">
      <c r="A1001" s="286" t="s">
        <v>1093</v>
      </c>
      <c r="B1001" s="284"/>
    </row>
    <row r="1002" spans="1:2" ht="21" customHeight="1">
      <c r="A1002" s="286" t="s">
        <v>1094</v>
      </c>
      <c r="B1002" s="284"/>
    </row>
    <row r="1003" spans="1:2" ht="21" customHeight="1">
      <c r="A1003" s="286" t="s">
        <v>1095</v>
      </c>
      <c r="B1003" s="284"/>
    </row>
    <row r="1004" spans="1:2" ht="21" customHeight="1">
      <c r="A1004" s="282" t="s">
        <v>1096</v>
      </c>
      <c r="B1004" s="284">
        <f>SUM(B1005:B1008)</f>
        <v>0</v>
      </c>
    </row>
    <row r="1005" spans="1:2" ht="21" customHeight="1">
      <c r="A1005" s="286" t="s">
        <v>1097</v>
      </c>
      <c r="B1005" s="284"/>
    </row>
    <row r="1006" spans="1:2" ht="21" customHeight="1">
      <c r="A1006" s="286" t="s">
        <v>1098</v>
      </c>
      <c r="B1006" s="284"/>
    </row>
    <row r="1007" spans="1:2" ht="21" customHeight="1">
      <c r="A1007" s="286" t="s">
        <v>1099</v>
      </c>
      <c r="B1007" s="284"/>
    </row>
    <row r="1008" spans="1:2" ht="21" customHeight="1">
      <c r="A1008" s="286" t="s">
        <v>1100</v>
      </c>
      <c r="B1008" s="284"/>
    </row>
    <row r="1009" spans="1:2" ht="21" customHeight="1">
      <c r="A1009" s="282" t="s">
        <v>1101</v>
      </c>
      <c r="B1009" s="284">
        <f>SUM(B1010:B1015)</f>
        <v>0</v>
      </c>
    </row>
    <row r="1010" spans="1:2" ht="21" customHeight="1">
      <c r="A1010" s="286" t="s">
        <v>268</v>
      </c>
      <c r="B1010" s="284"/>
    </row>
    <row r="1011" spans="1:2" ht="21" customHeight="1">
      <c r="A1011" s="286" t="s">
        <v>269</v>
      </c>
      <c r="B1011" s="284"/>
    </row>
    <row r="1012" spans="1:2" ht="21" customHeight="1">
      <c r="A1012" s="286" t="s">
        <v>339</v>
      </c>
      <c r="B1012" s="284"/>
    </row>
    <row r="1013" spans="1:2" ht="21" customHeight="1">
      <c r="A1013" s="286" t="s">
        <v>1087</v>
      </c>
      <c r="B1013" s="284"/>
    </row>
    <row r="1014" spans="1:2" ht="21" customHeight="1">
      <c r="A1014" s="286" t="s">
        <v>1102</v>
      </c>
      <c r="B1014" s="284"/>
    </row>
    <row r="1015" spans="1:2" ht="21" customHeight="1">
      <c r="A1015" s="286" t="s">
        <v>1103</v>
      </c>
      <c r="B1015" s="284"/>
    </row>
    <row r="1016" spans="1:2" ht="21" customHeight="1">
      <c r="A1016" s="282" t="s">
        <v>1104</v>
      </c>
      <c r="B1016" s="284">
        <f>SUM(B1017:B1020)</f>
        <v>0</v>
      </c>
    </row>
    <row r="1017" spans="1:2" ht="21" customHeight="1">
      <c r="A1017" s="286" t="s">
        <v>1105</v>
      </c>
      <c r="B1017" s="284"/>
    </row>
    <row r="1018" spans="1:2" ht="21" customHeight="1">
      <c r="A1018" s="286" t="s">
        <v>1106</v>
      </c>
      <c r="B1018" s="284"/>
    </row>
    <row r="1019" spans="1:2" ht="21" customHeight="1">
      <c r="A1019" s="286" t="s">
        <v>1107</v>
      </c>
      <c r="B1019" s="284"/>
    </row>
    <row r="1020" spans="1:2" ht="21" customHeight="1">
      <c r="A1020" s="286" t="s">
        <v>1108</v>
      </c>
      <c r="B1020" s="284"/>
    </row>
    <row r="1021" spans="1:2" ht="21" customHeight="1">
      <c r="A1021" s="282" t="s">
        <v>1109</v>
      </c>
      <c r="B1021" s="284">
        <f>SUM(B1022:B1023)</f>
        <v>0</v>
      </c>
    </row>
    <row r="1022" spans="1:2" ht="21" customHeight="1">
      <c r="A1022" s="286" t="s">
        <v>1110</v>
      </c>
      <c r="B1022" s="284"/>
    </row>
    <row r="1023" spans="1:2" ht="21" customHeight="1">
      <c r="A1023" s="286" t="s">
        <v>1111</v>
      </c>
      <c r="B1023" s="284"/>
    </row>
    <row r="1024" spans="1:2" ht="21" customHeight="1">
      <c r="A1024" s="282" t="s">
        <v>1112</v>
      </c>
      <c r="B1024" s="284">
        <f>B1025+B1035+B1051+B1056+B1067+B1074+B1082</f>
        <v>0</v>
      </c>
    </row>
    <row r="1025" spans="1:2" ht="21" customHeight="1">
      <c r="A1025" s="282" t="s">
        <v>1113</v>
      </c>
      <c r="B1025" s="284">
        <f>SUM(B1026:B1034)</f>
        <v>0</v>
      </c>
    </row>
    <row r="1026" spans="1:2" ht="21" customHeight="1">
      <c r="A1026" s="286" t="s">
        <v>268</v>
      </c>
      <c r="B1026" s="284"/>
    </row>
    <row r="1027" spans="1:2" ht="21" customHeight="1">
      <c r="A1027" s="286" t="s">
        <v>269</v>
      </c>
      <c r="B1027" s="284"/>
    </row>
    <row r="1028" spans="1:2" ht="21" customHeight="1">
      <c r="A1028" s="286" t="s">
        <v>339</v>
      </c>
      <c r="B1028" s="284"/>
    </row>
    <row r="1029" spans="1:2" ht="21" customHeight="1">
      <c r="A1029" s="286" t="s">
        <v>1114</v>
      </c>
      <c r="B1029" s="284"/>
    </row>
    <row r="1030" spans="1:2" ht="21" customHeight="1">
      <c r="A1030" s="286" t="s">
        <v>1115</v>
      </c>
      <c r="B1030" s="284"/>
    </row>
    <row r="1031" spans="1:2" ht="21" customHeight="1">
      <c r="A1031" s="286" t="s">
        <v>1116</v>
      </c>
      <c r="B1031" s="284"/>
    </row>
    <row r="1032" spans="1:2" ht="21" customHeight="1">
      <c r="A1032" s="286" t="s">
        <v>1117</v>
      </c>
      <c r="B1032" s="284"/>
    </row>
    <row r="1033" spans="1:2" ht="21" customHeight="1">
      <c r="A1033" s="286" t="s">
        <v>1118</v>
      </c>
      <c r="B1033" s="284"/>
    </row>
    <row r="1034" spans="1:2" ht="21" customHeight="1">
      <c r="A1034" s="286" t="s">
        <v>1119</v>
      </c>
      <c r="B1034" s="284"/>
    </row>
    <row r="1035" spans="1:2" ht="21" customHeight="1">
      <c r="A1035" s="282" t="s">
        <v>1120</v>
      </c>
      <c r="B1035" s="284">
        <f>SUM(B1036:B1050)</f>
        <v>0</v>
      </c>
    </row>
    <row r="1036" spans="1:2" ht="21" customHeight="1">
      <c r="A1036" s="286" t="s">
        <v>268</v>
      </c>
      <c r="B1036" s="284"/>
    </row>
    <row r="1037" spans="1:2" ht="21" customHeight="1">
      <c r="A1037" s="286" t="s">
        <v>269</v>
      </c>
      <c r="B1037" s="284"/>
    </row>
    <row r="1038" spans="1:2" ht="21" customHeight="1">
      <c r="A1038" s="286" t="s">
        <v>339</v>
      </c>
      <c r="B1038" s="284"/>
    </row>
    <row r="1039" spans="1:2" ht="21" customHeight="1">
      <c r="A1039" s="286" t="s">
        <v>1121</v>
      </c>
      <c r="B1039" s="284"/>
    </row>
    <row r="1040" spans="1:2" ht="21" customHeight="1">
      <c r="A1040" s="286" t="s">
        <v>1122</v>
      </c>
      <c r="B1040" s="284"/>
    </row>
    <row r="1041" spans="1:2" ht="21" customHeight="1">
      <c r="A1041" s="286" t="s">
        <v>1123</v>
      </c>
      <c r="B1041" s="284"/>
    </row>
    <row r="1042" spans="1:2" ht="21" customHeight="1">
      <c r="A1042" s="286" t="s">
        <v>1124</v>
      </c>
      <c r="B1042" s="284"/>
    </row>
    <row r="1043" spans="1:2" ht="21" customHeight="1">
      <c r="A1043" s="286" t="s">
        <v>1125</v>
      </c>
      <c r="B1043" s="284"/>
    </row>
    <row r="1044" spans="1:2" ht="21" customHeight="1">
      <c r="A1044" s="286" t="s">
        <v>1126</v>
      </c>
      <c r="B1044" s="284"/>
    </row>
    <row r="1045" spans="1:2" ht="21" customHeight="1">
      <c r="A1045" s="286" t="s">
        <v>1127</v>
      </c>
      <c r="B1045" s="284"/>
    </row>
    <row r="1046" spans="1:2" ht="21" customHeight="1">
      <c r="A1046" s="286" t="s">
        <v>1128</v>
      </c>
      <c r="B1046" s="284"/>
    </row>
    <row r="1047" spans="1:2" ht="21" customHeight="1">
      <c r="A1047" s="286" t="s">
        <v>1129</v>
      </c>
      <c r="B1047" s="284"/>
    </row>
    <row r="1048" spans="1:2" ht="21" customHeight="1">
      <c r="A1048" s="286" t="s">
        <v>1130</v>
      </c>
      <c r="B1048" s="284"/>
    </row>
    <row r="1049" spans="1:2" ht="21" customHeight="1">
      <c r="A1049" s="286" t="s">
        <v>1131</v>
      </c>
      <c r="B1049" s="284"/>
    </row>
    <row r="1050" spans="1:2" ht="21" customHeight="1">
      <c r="A1050" s="286" t="s">
        <v>1132</v>
      </c>
      <c r="B1050" s="284"/>
    </row>
    <row r="1051" spans="1:2" ht="21" customHeight="1">
      <c r="A1051" s="282" t="s">
        <v>1133</v>
      </c>
      <c r="B1051" s="284">
        <f>SUM(B1052:B1055)</f>
        <v>0</v>
      </c>
    </row>
    <row r="1052" spans="1:2" ht="21" customHeight="1">
      <c r="A1052" s="286" t="s">
        <v>268</v>
      </c>
      <c r="B1052" s="284"/>
    </row>
    <row r="1053" spans="1:2" ht="21" customHeight="1">
      <c r="A1053" s="286" t="s">
        <v>269</v>
      </c>
      <c r="B1053" s="284"/>
    </row>
    <row r="1054" spans="1:2" ht="21" customHeight="1">
      <c r="A1054" s="286" t="s">
        <v>339</v>
      </c>
      <c r="B1054" s="284"/>
    </row>
    <row r="1055" spans="1:2" ht="21" customHeight="1">
      <c r="A1055" s="286" t="s">
        <v>1134</v>
      </c>
      <c r="B1055" s="284"/>
    </row>
    <row r="1056" spans="1:2" ht="21" customHeight="1">
      <c r="A1056" s="282" t="s">
        <v>1135</v>
      </c>
      <c r="B1056" s="284">
        <f>SUM(B1057:B1066)</f>
        <v>0</v>
      </c>
    </row>
    <row r="1057" spans="1:2" ht="21" customHeight="1">
      <c r="A1057" s="286" t="s">
        <v>268</v>
      </c>
      <c r="B1057" s="284"/>
    </row>
    <row r="1058" spans="1:2" ht="21" customHeight="1">
      <c r="A1058" s="286" t="s">
        <v>269</v>
      </c>
      <c r="B1058" s="284"/>
    </row>
    <row r="1059" spans="1:2" ht="21" customHeight="1">
      <c r="A1059" s="286" t="s">
        <v>339</v>
      </c>
      <c r="B1059" s="284"/>
    </row>
    <row r="1060" spans="1:2" ht="21" customHeight="1">
      <c r="A1060" s="286" t="s">
        <v>1136</v>
      </c>
      <c r="B1060" s="284"/>
    </row>
    <row r="1061" spans="1:2" ht="21" customHeight="1">
      <c r="A1061" s="286" t="s">
        <v>1137</v>
      </c>
      <c r="B1061" s="284"/>
    </row>
    <row r="1062" spans="1:2" ht="21" customHeight="1">
      <c r="A1062" s="286" t="s">
        <v>1138</v>
      </c>
      <c r="B1062" s="284"/>
    </row>
    <row r="1063" spans="1:2" ht="21" customHeight="1">
      <c r="A1063" s="286" t="s">
        <v>1139</v>
      </c>
      <c r="B1063" s="284"/>
    </row>
    <row r="1064" spans="1:2" ht="21" customHeight="1">
      <c r="A1064" s="286" t="s">
        <v>1140</v>
      </c>
      <c r="B1064" s="284"/>
    </row>
    <row r="1065" spans="1:2" ht="21" customHeight="1">
      <c r="A1065" s="286" t="s">
        <v>344</v>
      </c>
      <c r="B1065" s="284"/>
    </row>
    <row r="1066" spans="1:2" ht="21" customHeight="1">
      <c r="A1066" s="286" t="s">
        <v>1141</v>
      </c>
      <c r="B1066" s="284"/>
    </row>
    <row r="1067" spans="1:2" ht="21" customHeight="1">
      <c r="A1067" s="282" t="s">
        <v>1142</v>
      </c>
      <c r="B1067" s="285">
        <f>SUM(B1068:B1073)</f>
        <v>0</v>
      </c>
    </row>
    <row r="1068" spans="1:2" ht="21" customHeight="1">
      <c r="A1068" s="286" t="s">
        <v>268</v>
      </c>
      <c r="B1068" s="284"/>
    </row>
    <row r="1069" spans="1:2" ht="21" customHeight="1">
      <c r="A1069" s="286" t="s">
        <v>269</v>
      </c>
      <c r="B1069" s="284"/>
    </row>
    <row r="1070" spans="1:2" ht="21" customHeight="1">
      <c r="A1070" s="286" t="s">
        <v>339</v>
      </c>
      <c r="B1070" s="284"/>
    </row>
    <row r="1071" spans="1:2" ht="21" customHeight="1">
      <c r="A1071" s="286" t="s">
        <v>1143</v>
      </c>
      <c r="B1071" s="284"/>
    </row>
    <row r="1072" spans="1:2" ht="21" customHeight="1">
      <c r="A1072" s="286" t="s">
        <v>1144</v>
      </c>
      <c r="B1072" s="284"/>
    </row>
    <row r="1073" spans="1:2" ht="21" customHeight="1">
      <c r="A1073" s="286" t="s">
        <v>1145</v>
      </c>
      <c r="B1073" s="284"/>
    </row>
    <row r="1074" spans="1:2" ht="21" customHeight="1">
      <c r="A1074" s="282" t="s">
        <v>1146</v>
      </c>
      <c r="B1074" s="284">
        <f>SUM(B1075:B1081)</f>
        <v>0</v>
      </c>
    </row>
    <row r="1075" spans="1:2" ht="21" customHeight="1">
      <c r="A1075" s="286" t="s">
        <v>268</v>
      </c>
      <c r="B1075" s="284"/>
    </row>
    <row r="1076" spans="1:2" ht="21" customHeight="1">
      <c r="A1076" s="286" t="s">
        <v>269</v>
      </c>
      <c r="B1076" s="284"/>
    </row>
    <row r="1077" spans="1:2" ht="21" customHeight="1">
      <c r="A1077" s="286" t="s">
        <v>339</v>
      </c>
      <c r="B1077" s="284"/>
    </row>
    <row r="1078" spans="1:2" ht="21" customHeight="1">
      <c r="A1078" s="286" t="s">
        <v>1147</v>
      </c>
      <c r="B1078" s="284"/>
    </row>
    <row r="1079" spans="1:2" ht="21" customHeight="1">
      <c r="A1079" s="286" t="s">
        <v>1148</v>
      </c>
      <c r="B1079" s="284"/>
    </row>
    <row r="1080" spans="1:2" ht="21" customHeight="1">
      <c r="A1080" s="286" t="s">
        <v>1149</v>
      </c>
      <c r="B1080" s="284"/>
    </row>
    <row r="1081" spans="1:2" ht="21" customHeight="1">
      <c r="A1081" s="286" t="s">
        <v>1150</v>
      </c>
      <c r="B1081" s="284"/>
    </row>
    <row r="1082" spans="1:2" ht="21" customHeight="1">
      <c r="A1082" s="282" t="s">
        <v>1151</v>
      </c>
      <c r="B1082" s="284">
        <f>SUM(B1083:B1087)</f>
        <v>0</v>
      </c>
    </row>
    <row r="1083" spans="1:2" ht="21" customHeight="1">
      <c r="A1083" s="286" t="s">
        <v>1152</v>
      </c>
      <c r="B1083" s="284"/>
    </row>
    <row r="1084" spans="1:2" ht="21" customHeight="1">
      <c r="A1084" s="286" t="s">
        <v>1153</v>
      </c>
      <c r="B1084" s="284"/>
    </row>
    <row r="1085" spans="1:2" ht="21" customHeight="1">
      <c r="A1085" s="286" t="s">
        <v>1154</v>
      </c>
      <c r="B1085" s="284"/>
    </row>
    <row r="1086" spans="1:2" ht="21" customHeight="1">
      <c r="A1086" s="286" t="s">
        <v>1155</v>
      </c>
      <c r="B1086" s="284"/>
    </row>
    <row r="1087" spans="1:2" ht="21" customHeight="1">
      <c r="A1087" s="286" t="s">
        <v>1156</v>
      </c>
      <c r="B1087" s="284"/>
    </row>
    <row r="1088" spans="1:2" ht="21" customHeight="1">
      <c r="A1088" s="282" t="s">
        <v>1157</v>
      </c>
      <c r="B1088" s="284">
        <f>B1089+B1099+B1105</f>
        <v>0</v>
      </c>
    </row>
    <row r="1089" spans="1:2" ht="21" customHeight="1">
      <c r="A1089" s="282" t="s">
        <v>1158</v>
      </c>
      <c r="B1089" s="284">
        <f>SUM(B1090:B1098)</f>
        <v>0</v>
      </c>
    </row>
    <row r="1090" spans="1:2" ht="21" customHeight="1">
      <c r="A1090" s="286" t="s">
        <v>268</v>
      </c>
      <c r="B1090" s="284"/>
    </row>
    <row r="1091" spans="1:2" ht="21" customHeight="1">
      <c r="A1091" s="286" t="s">
        <v>269</v>
      </c>
      <c r="B1091" s="284"/>
    </row>
    <row r="1092" spans="1:2" ht="21" customHeight="1">
      <c r="A1092" s="286" t="s">
        <v>339</v>
      </c>
      <c r="B1092" s="284"/>
    </row>
    <row r="1093" spans="1:2" ht="21" customHeight="1">
      <c r="A1093" s="286" t="s">
        <v>1159</v>
      </c>
      <c r="B1093" s="284"/>
    </row>
    <row r="1094" spans="1:2" ht="21" customHeight="1">
      <c r="A1094" s="286" t="s">
        <v>1160</v>
      </c>
      <c r="B1094" s="284"/>
    </row>
    <row r="1095" spans="1:2" ht="21" customHeight="1">
      <c r="A1095" s="286" t="s">
        <v>1161</v>
      </c>
      <c r="B1095" s="284"/>
    </row>
    <row r="1096" spans="1:2" ht="21" customHeight="1">
      <c r="A1096" s="286" t="s">
        <v>1162</v>
      </c>
      <c r="B1096" s="284"/>
    </row>
    <row r="1097" spans="1:2" ht="21" customHeight="1">
      <c r="A1097" s="286" t="s">
        <v>344</v>
      </c>
      <c r="B1097" s="284"/>
    </row>
    <row r="1098" spans="1:2" ht="21" customHeight="1">
      <c r="A1098" s="286" t="s">
        <v>1163</v>
      </c>
      <c r="B1098" s="284"/>
    </row>
    <row r="1099" spans="1:2" ht="21" customHeight="1">
      <c r="A1099" s="282" t="s">
        <v>1164</v>
      </c>
      <c r="B1099" s="284">
        <f>SUM(B1100:B1104)</f>
        <v>0</v>
      </c>
    </row>
    <row r="1100" spans="1:2" ht="21" customHeight="1">
      <c r="A1100" s="286" t="s">
        <v>268</v>
      </c>
      <c r="B1100" s="284"/>
    </row>
    <row r="1101" spans="1:2" ht="21" customHeight="1">
      <c r="A1101" s="286" t="s">
        <v>269</v>
      </c>
      <c r="B1101" s="284"/>
    </row>
    <row r="1102" spans="1:2" ht="21" customHeight="1">
      <c r="A1102" s="286" t="s">
        <v>339</v>
      </c>
      <c r="B1102" s="284"/>
    </row>
    <row r="1103" spans="1:2" ht="21" customHeight="1">
      <c r="A1103" s="286" t="s">
        <v>1165</v>
      </c>
      <c r="B1103" s="284"/>
    </row>
    <row r="1104" spans="1:2" ht="21" customHeight="1">
      <c r="A1104" s="286" t="s">
        <v>1166</v>
      </c>
      <c r="B1104" s="284"/>
    </row>
    <row r="1105" spans="1:2" ht="21" customHeight="1">
      <c r="A1105" s="282" t="s">
        <v>1167</v>
      </c>
      <c r="B1105" s="284">
        <f>SUM(B1106:B1107)</f>
        <v>0</v>
      </c>
    </row>
    <row r="1106" spans="1:2" ht="21" customHeight="1">
      <c r="A1106" s="286" t="s">
        <v>1168</v>
      </c>
      <c r="B1106" s="284"/>
    </row>
    <row r="1107" spans="1:2" ht="21" customHeight="1">
      <c r="A1107" s="286" t="s">
        <v>1169</v>
      </c>
      <c r="B1107" s="284"/>
    </row>
    <row r="1108" spans="1:2" ht="21" customHeight="1">
      <c r="A1108" s="282" t="s">
        <v>1170</v>
      </c>
      <c r="B1108" s="284">
        <f>B1109+B1116+B1126+B1132+B1135</f>
        <v>0</v>
      </c>
    </row>
    <row r="1109" spans="1:2" ht="21" customHeight="1">
      <c r="A1109" s="282" t="s">
        <v>1171</v>
      </c>
      <c r="B1109" s="284">
        <f>SUM(B1110:B1115)</f>
        <v>0</v>
      </c>
    </row>
    <row r="1110" spans="1:2" ht="21" customHeight="1">
      <c r="A1110" s="286" t="s">
        <v>268</v>
      </c>
      <c r="B1110" s="284"/>
    </row>
    <row r="1111" spans="1:2" ht="21" customHeight="1">
      <c r="A1111" s="286" t="s">
        <v>269</v>
      </c>
      <c r="B1111" s="284"/>
    </row>
    <row r="1112" spans="1:2" ht="21" customHeight="1">
      <c r="A1112" s="286" t="s">
        <v>339</v>
      </c>
      <c r="B1112" s="284"/>
    </row>
    <row r="1113" spans="1:2" ht="21" customHeight="1">
      <c r="A1113" s="286" t="s">
        <v>1172</v>
      </c>
      <c r="B1113" s="284"/>
    </row>
    <row r="1114" spans="1:2" ht="21" customHeight="1">
      <c r="A1114" s="286" t="s">
        <v>344</v>
      </c>
      <c r="B1114" s="284"/>
    </row>
    <row r="1115" spans="1:2" ht="21" customHeight="1">
      <c r="A1115" s="286" t="s">
        <v>1173</v>
      </c>
      <c r="B1115" s="284"/>
    </row>
    <row r="1116" spans="1:2" ht="21" customHeight="1">
      <c r="A1116" s="282" t="s">
        <v>1174</v>
      </c>
      <c r="B1116" s="284">
        <f>SUM(B1117:B1125)</f>
        <v>0</v>
      </c>
    </row>
    <row r="1117" spans="1:2" ht="21" customHeight="1">
      <c r="A1117" s="286" t="s">
        <v>1175</v>
      </c>
      <c r="B1117" s="284"/>
    </row>
    <row r="1118" spans="1:2" ht="21" customHeight="1">
      <c r="A1118" s="286" t="s">
        <v>1176</v>
      </c>
      <c r="B1118" s="284"/>
    </row>
    <row r="1119" spans="1:2" ht="21" customHeight="1">
      <c r="A1119" s="286" t="s">
        <v>1177</v>
      </c>
      <c r="B1119" s="284"/>
    </row>
    <row r="1120" spans="1:2" ht="21" customHeight="1">
      <c r="A1120" s="286" t="s">
        <v>1178</v>
      </c>
      <c r="B1120" s="284"/>
    </row>
    <row r="1121" spans="1:2" ht="21" customHeight="1">
      <c r="A1121" s="286" t="s">
        <v>1179</v>
      </c>
      <c r="B1121" s="284"/>
    </row>
    <row r="1122" spans="1:2" ht="21" customHeight="1">
      <c r="A1122" s="286" t="s">
        <v>1180</v>
      </c>
      <c r="B1122" s="284"/>
    </row>
    <row r="1123" spans="1:2" ht="21" customHeight="1">
      <c r="A1123" s="286" t="s">
        <v>1181</v>
      </c>
      <c r="B1123" s="284"/>
    </row>
    <row r="1124" spans="1:2" ht="21" customHeight="1">
      <c r="A1124" s="286" t="s">
        <v>1182</v>
      </c>
      <c r="B1124" s="284"/>
    </row>
    <row r="1125" spans="1:2" ht="21" customHeight="1">
      <c r="A1125" s="286" t="s">
        <v>1183</v>
      </c>
      <c r="B1125" s="284"/>
    </row>
    <row r="1126" spans="1:2" ht="21" customHeight="1">
      <c r="A1126" s="282" t="s">
        <v>1184</v>
      </c>
      <c r="B1126" s="284">
        <f>SUM(B1127:B1131)</f>
        <v>0</v>
      </c>
    </row>
    <row r="1127" spans="1:2" ht="21" customHeight="1">
      <c r="A1127" s="286" t="s">
        <v>1185</v>
      </c>
      <c r="B1127" s="284"/>
    </row>
    <row r="1128" spans="1:2" ht="21" customHeight="1">
      <c r="A1128" s="286" t="s">
        <v>1186</v>
      </c>
      <c r="B1128" s="284"/>
    </row>
    <row r="1129" spans="1:2" ht="21" customHeight="1">
      <c r="A1129" s="286" t="s">
        <v>1187</v>
      </c>
      <c r="B1129" s="284"/>
    </row>
    <row r="1130" spans="1:2" ht="21" customHeight="1">
      <c r="A1130" s="286" t="s">
        <v>1188</v>
      </c>
      <c r="B1130" s="284"/>
    </row>
    <row r="1131" spans="1:2" ht="21" customHeight="1">
      <c r="A1131" s="286" t="s">
        <v>1189</v>
      </c>
      <c r="B1131" s="284"/>
    </row>
    <row r="1132" spans="1:2" ht="21" customHeight="1">
      <c r="A1132" s="282" t="s">
        <v>1190</v>
      </c>
      <c r="B1132" s="284">
        <f>SUM(B1133:B1134)</f>
        <v>0</v>
      </c>
    </row>
    <row r="1133" spans="1:2" ht="21" customHeight="1">
      <c r="A1133" s="286" t="s">
        <v>1191</v>
      </c>
      <c r="B1133" s="284"/>
    </row>
    <row r="1134" spans="1:2" ht="21" customHeight="1">
      <c r="A1134" s="286" t="s">
        <v>1192</v>
      </c>
      <c r="B1134" s="284"/>
    </row>
    <row r="1135" spans="1:2" ht="21" customHeight="1">
      <c r="A1135" s="282" t="s">
        <v>1193</v>
      </c>
      <c r="B1135" s="284">
        <f>B1136+B1137</f>
        <v>0</v>
      </c>
    </row>
    <row r="1136" spans="1:2" ht="21" customHeight="1">
      <c r="A1136" s="286" t="s">
        <v>1194</v>
      </c>
      <c r="B1136" s="284"/>
    </row>
    <row r="1137" spans="1:2" ht="21" customHeight="1">
      <c r="A1137" s="286" t="s">
        <v>1195</v>
      </c>
      <c r="B1137" s="284"/>
    </row>
    <row r="1138" spans="1:2" ht="21" customHeight="1">
      <c r="A1138" s="282" t="s">
        <v>1196</v>
      </c>
      <c r="B1138" s="284">
        <f>SUM(B1139:B1147)</f>
        <v>0</v>
      </c>
    </row>
    <row r="1139" spans="1:2" ht="21" customHeight="1">
      <c r="A1139" s="282" t="s">
        <v>1197</v>
      </c>
      <c r="B1139" s="284"/>
    </row>
    <row r="1140" spans="1:2" ht="21" customHeight="1">
      <c r="A1140" s="282" t="s">
        <v>1198</v>
      </c>
      <c r="B1140" s="284"/>
    </row>
    <row r="1141" spans="1:2" ht="21" customHeight="1">
      <c r="A1141" s="282" t="s">
        <v>1199</v>
      </c>
      <c r="B1141" s="284"/>
    </row>
    <row r="1142" spans="1:2" ht="21" customHeight="1">
      <c r="A1142" s="282" t="s">
        <v>1200</v>
      </c>
      <c r="B1142" s="284"/>
    </row>
    <row r="1143" spans="1:2" ht="21" customHeight="1">
      <c r="A1143" s="282" t="s">
        <v>1201</v>
      </c>
      <c r="B1143" s="284"/>
    </row>
    <row r="1144" spans="1:2" ht="21" customHeight="1">
      <c r="A1144" s="282" t="s">
        <v>1202</v>
      </c>
      <c r="B1144" s="284"/>
    </row>
    <row r="1145" spans="1:2" ht="21" customHeight="1">
      <c r="A1145" s="282" t="s">
        <v>1203</v>
      </c>
      <c r="B1145" s="284"/>
    </row>
    <row r="1146" spans="1:2" ht="21" customHeight="1">
      <c r="A1146" s="282" t="s">
        <v>1204</v>
      </c>
      <c r="B1146" s="284"/>
    </row>
    <row r="1147" spans="1:2" ht="21" customHeight="1">
      <c r="A1147" s="282" t="s">
        <v>1205</v>
      </c>
      <c r="B1147" s="284"/>
    </row>
    <row r="1148" spans="1:2" ht="21" customHeight="1">
      <c r="A1148" s="282" t="s">
        <v>1206</v>
      </c>
      <c r="B1148" s="284">
        <f>B1149+B1176+B1191</f>
        <v>0</v>
      </c>
    </row>
    <row r="1149" spans="1:2" ht="21" customHeight="1">
      <c r="A1149" s="282" t="s">
        <v>1207</v>
      </c>
      <c r="B1149" s="284">
        <f>SUM(B1150:B1175)</f>
        <v>0</v>
      </c>
    </row>
    <row r="1150" spans="1:2" ht="21" customHeight="1">
      <c r="A1150" s="286" t="s">
        <v>268</v>
      </c>
      <c r="B1150" s="284"/>
    </row>
    <row r="1151" spans="1:2" ht="21" customHeight="1">
      <c r="A1151" s="286" t="s">
        <v>269</v>
      </c>
      <c r="B1151" s="284"/>
    </row>
    <row r="1152" spans="1:2" ht="21" customHeight="1">
      <c r="A1152" s="286" t="s">
        <v>339</v>
      </c>
      <c r="B1152" s="284"/>
    </row>
    <row r="1153" spans="1:2" ht="21" customHeight="1">
      <c r="A1153" s="286" t="s">
        <v>1208</v>
      </c>
      <c r="B1153" s="284"/>
    </row>
    <row r="1154" spans="1:2" ht="21" customHeight="1">
      <c r="A1154" s="286" t="s">
        <v>1209</v>
      </c>
      <c r="B1154" s="284"/>
    </row>
    <row r="1155" spans="1:2" ht="21" customHeight="1">
      <c r="A1155" s="286" t="s">
        <v>1210</v>
      </c>
      <c r="B1155" s="284"/>
    </row>
    <row r="1156" spans="1:2" ht="21" customHeight="1">
      <c r="A1156" s="286" t="s">
        <v>1211</v>
      </c>
      <c r="B1156" s="284"/>
    </row>
    <row r="1157" spans="1:2" ht="21" customHeight="1">
      <c r="A1157" s="286" t="s">
        <v>1212</v>
      </c>
      <c r="B1157" s="284"/>
    </row>
    <row r="1158" spans="1:2" ht="21" customHeight="1">
      <c r="A1158" s="286" t="s">
        <v>1213</v>
      </c>
      <c r="B1158" s="284"/>
    </row>
    <row r="1159" spans="1:2" ht="21" customHeight="1">
      <c r="A1159" s="286" t="s">
        <v>1214</v>
      </c>
      <c r="B1159" s="284"/>
    </row>
    <row r="1160" spans="1:2" ht="21" customHeight="1">
      <c r="A1160" s="286" t="s">
        <v>1215</v>
      </c>
      <c r="B1160" s="284"/>
    </row>
    <row r="1161" spans="1:2" ht="21" customHeight="1">
      <c r="A1161" s="286" t="s">
        <v>1216</v>
      </c>
      <c r="B1161" s="284"/>
    </row>
    <row r="1162" spans="1:2" ht="21" customHeight="1">
      <c r="A1162" s="286" t="s">
        <v>1217</v>
      </c>
      <c r="B1162" s="284"/>
    </row>
    <row r="1163" spans="1:2" ht="21" customHeight="1">
      <c r="A1163" s="286" t="s">
        <v>1218</v>
      </c>
      <c r="B1163" s="284"/>
    </row>
    <row r="1164" spans="1:2" ht="21" customHeight="1">
      <c r="A1164" s="286" t="s">
        <v>1219</v>
      </c>
      <c r="B1164" s="284"/>
    </row>
    <row r="1165" spans="1:2" ht="21" customHeight="1">
      <c r="A1165" s="286" t="s">
        <v>1220</v>
      </c>
      <c r="B1165" s="284"/>
    </row>
    <row r="1166" spans="1:2" ht="21" customHeight="1">
      <c r="A1166" s="286" t="s">
        <v>1221</v>
      </c>
      <c r="B1166" s="284"/>
    </row>
    <row r="1167" spans="1:2" ht="21" customHeight="1">
      <c r="A1167" s="286" t="s">
        <v>1222</v>
      </c>
      <c r="B1167" s="284"/>
    </row>
    <row r="1168" spans="1:2" ht="21" customHeight="1">
      <c r="A1168" s="286" t="s">
        <v>1223</v>
      </c>
      <c r="B1168" s="284"/>
    </row>
    <row r="1169" spans="1:2" ht="21" customHeight="1">
      <c r="A1169" s="286" t="s">
        <v>1224</v>
      </c>
      <c r="B1169" s="284"/>
    </row>
    <row r="1170" spans="1:2" ht="21" customHeight="1">
      <c r="A1170" s="286" t="s">
        <v>1225</v>
      </c>
      <c r="B1170" s="284"/>
    </row>
    <row r="1171" spans="1:2" ht="21" customHeight="1">
      <c r="A1171" s="286" t="s">
        <v>1226</v>
      </c>
      <c r="B1171" s="284"/>
    </row>
    <row r="1172" spans="1:2" ht="21" customHeight="1">
      <c r="A1172" s="286" t="s">
        <v>1227</v>
      </c>
      <c r="B1172" s="284"/>
    </row>
    <row r="1173" spans="1:2" ht="21" customHeight="1">
      <c r="A1173" s="286" t="s">
        <v>1228</v>
      </c>
      <c r="B1173" s="284"/>
    </row>
    <row r="1174" spans="1:2" ht="21" customHeight="1">
      <c r="A1174" s="286" t="s">
        <v>344</v>
      </c>
      <c r="B1174" s="284"/>
    </row>
    <row r="1175" spans="1:2" ht="21" customHeight="1">
      <c r="A1175" s="286" t="s">
        <v>1229</v>
      </c>
      <c r="B1175" s="284"/>
    </row>
    <row r="1176" spans="1:2" ht="21" customHeight="1">
      <c r="A1176" s="282" t="s">
        <v>1230</v>
      </c>
      <c r="B1176" s="284">
        <f>SUM(B1177:B1190)</f>
        <v>0</v>
      </c>
    </row>
    <row r="1177" spans="1:2" ht="21" customHeight="1">
      <c r="A1177" s="286" t="s">
        <v>268</v>
      </c>
      <c r="B1177" s="284"/>
    </row>
    <row r="1178" spans="1:2" ht="21" customHeight="1">
      <c r="A1178" s="286" t="s">
        <v>269</v>
      </c>
      <c r="B1178" s="284"/>
    </row>
    <row r="1179" spans="1:2" ht="21" customHeight="1">
      <c r="A1179" s="286" t="s">
        <v>339</v>
      </c>
      <c r="B1179" s="284"/>
    </row>
    <row r="1180" spans="1:2" ht="21" customHeight="1">
      <c r="A1180" s="286" t="s">
        <v>1231</v>
      </c>
      <c r="B1180" s="284"/>
    </row>
    <row r="1181" spans="1:2" ht="21" customHeight="1">
      <c r="A1181" s="286" t="s">
        <v>1232</v>
      </c>
      <c r="B1181" s="284"/>
    </row>
    <row r="1182" spans="1:2" ht="21" customHeight="1">
      <c r="A1182" s="286" t="s">
        <v>1233</v>
      </c>
      <c r="B1182" s="284"/>
    </row>
    <row r="1183" spans="1:2" ht="21" customHeight="1">
      <c r="A1183" s="286" t="s">
        <v>1234</v>
      </c>
      <c r="B1183" s="284"/>
    </row>
    <row r="1184" spans="1:2" ht="21" customHeight="1">
      <c r="A1184" s="286" t="s">
        <v>1235</v>
      </c>
      <c r="B1184" s="284"/>
    </row>
    <row r="1185" spans="1:2" ht="21" customHeight="1">
      <c r="A1185" s="286" t="s">
        <v>1236</v>
      </c>
      <c r="B1185" s="284"/>
    </row>
    <row r="1186" spans="1:2" ht="21" customHeight="1">
      <c r="A1186" s="286" t="s">
        <v>1237</v>
      </c>
      <c r="B1186" s="284"/>
    </row>
    <row r="1187" spans="1:2" ht="21" customHeight="1">
      <c r="A1187" s="286" t="s">
        <v>1238</v>
      </c>
      <c r="B1187" s="284"/>
    </row>
    <row r="1188" spans="1:2" ht="21" customHeight="1">
      <c r="A1188" s="286" t="s">
        <v>1239</v>
      </c>
      <c r="B1188" s="284"/>
    </row>
    <row r="1189" spans="1:2" ht="21" customHeight="1">
      <c r="A1189" s="286" t="s">
        <v>1240</v>
      </c>
      <c r="B1189" s="284"/>
    </row>
    <row r="1190" spans="1:2" ht="21" customHeight="1">
      <c r="A1190" s="286" t="s">
        <v>1241</v>
      </c>
      <c r="B1190" s="284"/>
    </row>
    <row r="1191" spans="1:2" ht="21" customHeight="1">
      <c r="A1191" s="282" t="s">
        <v>1242</v>
      </c>
      <c r="B1191" s="284">
        <f>B1192</f>
        <v>0</v>
      </c>
    </row>
    <row r="1192" spans="1:2" ht="21" customHeight="1">
      <c r="A1192" s="286" t="s">
        <v>1243</v>
      </c>
      <c r="B1192" s="284"/>
    </row>
    <row r="1193" spans="1:2" ht="21" customHeight="1">
      <c r="A1193" s="282" t="s">
        <v>1244</v>
      </c>
      <c r="B1193" s="284">
        <f>SUM(B1194,B1205,B1209)</f>
        <v>163</v>
      </c>
    </row>
    <row r="1194" spans="1:2" ht="21" customHeight="1">
      <c r="A1194" s="282" t="s">
        <v>1245</v>
      </c>
      <c r="B1194" s="284">
        <f>SUM(B1195:B1204)</f>
        <v>0</v>
      </c>
    </row>
    <row r="1195" spans="1:2" ht="21" customHeight="1">
      <c r="A1195" s="286" t="s">
        <v>1246</v>
      </c>
      <c r="B1195" s="284"/>
    </row>
    <row r="1196" spans="1:2" ht="21" customHeight="1">
      <c r="A1196" s="286" t="s">
        <v>1247</v>
      </c>
      <c r="B1196" s="284"/>
    </row>
    <row r="1197" spans="1:2" ht="21" customHeight="1">
      <c r="A1197" s="286" t="s">
        <v>1248</v>
      </c>
      <c r="B1197" s="284"/>
    </row>
    <row r="1198" spans="1:2" ht="21" customHeight="1">
      <c r="A1198" s="286" t="s">
        <v>1249</v>
      </c>
      <c r="B1198" s="284"/>
    </row>
    <row r="1199" spans="1:2" ht="21" customHeight="1">
      <c r="A1199" s="286" t="s">
        <v>1250</v>
      </c>
      <c r="B1199" s="284"/>
    </row>
    <row r="1200" spans="1:2" ht="21" customHeight="1">
      <c r="A1200" s="286" t="s">
        <v>1251</v>
      </c>
      <c r="B1200" s="284"/>
    </row>
    <row r="1201" spans="1:2" ht="21" customHeight="1">
      <c r="A1201" s="286" t="s">
        <v>1252</v>
      </c>
      <c r="B1201" s="284"/>
    </row>
    <row r="1202" spans="1:2" ht="21" customHeight="1">
      <c r="A1202" s="286" t="s">
        <v>1253</v>
      </c>
      <c r="B1202" s="284"/>
    </row>
    <row r="1203" spans="1:2" ht="21" customHeight="1">
      <c r="A1203" s="286" t="s">
        <v>1254</v>
      </c>
      <c r="B1203" s="284"/>
    </row>
    <row r="1204" spans="1:2" ht="21" customHeight="1">
      <c r="A1204" s="286" t="s">
        <v>1255</v>
      </c>
      <c r="B1204" s="284"/>
    </row>
    <row r="1205" spans="1:2" ht="21" customHeight="1">
      <c r="A1205" s="282" t="s">
        <v>1256</v>
      </c>
      <c r="B1205" s="284">
        <f>SUM(B1206:B1208)</f>
        <v>163</v>
      </c>
    </row>
    <row r="1206" spans="1:2" ht="21" customHeight="1">
      <c r="A1206" s="286" t="s">
        <v>1257</v>
      </c>
      <c r="B1206" s="284">
        <v>163</v>
      </c>
    </row>
    <row r="1207" spans="1:2" ht="21" customHeight="1">
      <c r="A1207" s="286" t="s">
        <v>1258</v>
      </c>
      <c r="B1207" s="284"/>
    </row>
    <row r="1208" spans="1:2" ht="21" customHeight="1">
      <c r="A1208" s="286" t="s">
        <v>1259</v>
      </c>
      <c r="B1208" s="284"/>
    </row>
    <row r="1209" spans="1:2" ht="21" customHeight="1">
      <c r="A1209" s="282" t="s">
        <v>1260</v>
      </c>
      <c r="B1209" s="284">
        <f>SUM(B1210:B1212)</f>
        <v>0</v>
      </c>
    </row>
    <row r="1210" spans="1:2" ht="21" customHeight="1">
      <c r="A1210" s="286" t="s">
        <v>1261</v>
      </c>
      <c r="B1210" s="284"/>
    </row>
    <row r="1211" spans="1:2" ht="21" customHeight="1">
      <c r="A1211" s="286" t="s">
        <v>1262</v>
      </c>
      <c r="B1211" s="284"/>
    </row>
    <row r="1212" spans="1:2" ht="21" customHeight="1">
      <c r="A1212" s="286" t="s">
        <v>1263</v>
      </c>
      <c r="B1212" s="284"/>
    </row>
    <row r="1213" spans="1:2" ht="21" customHeight="1">
      <c r="A1213" s="282" t="s">
        <v>1264</v>
      </c>
      <c r="B1213" s="284">
        <f>B1214+B1232+B1238+B1244</f>
        <v>0</v>
      </c>
    </row>
    <row r="1214" spans="1:2" ht="21" customHeight="1">
      <c r="A1214" s="282" t="s">
        <v>1265</v>
      </c>
      <c r="B1214" s="284">
        <f>SUM(B1215:B1231)</f>
        <v>0</v>
      </c>
    </row>
    <row r="1215" spans="1:2" ht="21" customHeight="1">
      <c r="A1215" s="286" t="s">
        <v>268</v>
      </c>
      <c r="B1215" s="284"/>
    </row>
    <row r="1216" spans="1:2" ht="21" customHeight="1">
      <c r="A1216" s="286" t="s">
        <v>269</v>
      </c>
      <c r="B1216" s="284"/>
    </row>
    <row r="1217" spans="1:2" ht="21" customHeight="1">
      <c r="A1217" s="286" t="s">
        <v>339</v>
      </c>
      <c r="B1217" s="284"/>
    </row>
    <row r="1218" spans="1:2" ht="21" customHeight="1">
      <c r="A1218" s="286" t="s">
        <v>1266</v>
      </c>
      <c r="B1218" s="284"/>
    </row>
    <row r="1219" spans="1:2" ht="21" customHeight="1">
      <c r="A1219" s="286" t="s">
        <v>1267</v>
      </c>
      <c r="B1219" s="284"/>
    </row>
    <row r="1220" spans="1:2" ht="21" customHeight="1">
      <c r="A1220" s="286" t="s">
        <v>1268</v>
      </c>
      <c r="B1220" s="284"/>
    </row>
    <row r="1221" spans="1:2" ht="21" customHeight="1">
      <c r="A1221" s="286" t="s">
        <v>1269</v>
      </c>
      <c r="B1221" s="284"/>
    </row>
    <row r="1222" spans="1:2" ht="21" customHeight="1">
      <c r="A1222" s="286" t="s">
        <v>1270</v>
      </c>
      <c r="B1222" s="284"/>
    </row>
    <row r="1223" spans="1:2" ht="21" customHeight="1">
      <c r="A1223" s="286" t="s">
        <v>1271</v>
      </c>
      <c r="B1223" s="284"/>
    </row>
    <row r="1224" spans="1:2" ht="21" customHeight="1">
      <c r="A1224" s="286" t="s">
        <v>1272</v>
      </c>
      <c r="B1224" s="284"/>
    </row>
    <row r="1225" spans="1:2" ht="21" customHeight="1">
      <c r="A1225" s="286" t="s">
        <v>1273</v>
      </c>
      <c r="B1225" s="284"/>
    </row>
    <row r="1226" spans="1:2" ht="21" customHeight="1">
      <c r="A1226" s="286" t="s">
        <v>1274</v>
      </c>
      <c r="B1226" s="284"/>
    </row>
    <row r="1227" spans="1:2" ht="21" customHeight="1">
      <c r="A1227" s="286" t="s">
        <v>1275</v>
      </c>
      <c r="B1227" s="284"/>
    </row>
    <row r="1228" spans="1:2" ht="21" customHeight="1">
      <c r="A1228" s="286" t="s">
        <v>1276</v>
      </c>
      <c r="B1228" s="284"/>
    </row>
    <row r="1229" spans="1:2" ht="21" customHeight="1">
      <c r="A1229" s="286" t="s">
        <v>1277</v>
      </c>
      <c r="B1229" s="284"/>
    </row>
    <row r="1230" spans="1:2" ht="21" customHeight="1">
      <c r="A1230" s="286" t="s">
        <v>344</v>
      </c>
      <c r="B1230" s="284"/>
    </row>
    <row r="1231" spans="1:2" ht="21" customHeight="1">
      <c r="A1231" s="286" t="s">
        <v>1278</v>
      </c>
      <c r="B1231" s="284"/>
    </row>
    <row r="1232" spans="1:2" ht="21" customHeight="1">
      <c r="A1232" s="282" t="s">
        <v>1279</v>
      </c>
      <c r="B1232" s="284">
        <f>SUM(B1233:B1237)</f>
        <v>0</v>
      </c>
    </row>
    <row r="1233" spans="1:2" ht="21" customHeight="1">
      <c r="A1233" s="286" t="s">
        <v>1280</v>
      </c>
      <c r="B1233" s="284"/>
    </row>
    <row r="1234" spans="1:2" ht="21" customHeight="1">
      <c r="A1234" s="286" t="s">
        <v>1281</v>
      </c>
      <c r="B1234" s="284"/>
    </row>
    <row r="1235" spans="1:2" ht="21" customHeight="1">
      <c r="A1235" s="286" t="s">
        <v>1282</v>
      </c>
      <c r="B1235" s="284"/>
    </row>
    <row r="1236" spans="1:2" ht="21" customHeight="1">
      <c r="A1236" s="286" t="s">
        <v>1283</v>
      </c>
      <c r="B1236" s="284"/>
    </row>
    <row r="1237" spans="1:2" ht="21" customHeight="1">
      <c r="A1237" s="286" t="s">
        <v>1284</v>
      </c>
      <c r="B1237" s="284"/>
    </row>
    <row r="1238" spans="1:2" ht="21" customHeight="1">
      <c r="A1238" s="282" t="s">
        <v>1285</v>
      </c>
      <c r="B1238" s="284">
        <f>SUM(B1239:B1243)</f>
        <v>0</v>
      </c>
    </row>
    <row r="1239" spans="1:2" ht="21" customHeight="1">
      <c r="A1239" s="286" t="s">
        <v>1286</v>
      </c>
      <c r="B1239" s="284"/>
    </row>
    <row r="1240" spans="1:2" ht="21" customHeight="1">
      <c r="A1240" s="286" t="s">
        <v>1287</v>
      </c>
      <c r="B1240" s="284"/>
    </row>
    <row r="1241" spans="1:2" ht="21" customHeight="1">
      <c r="A1241" s="286" t="s">
        <v>1288</v>
      </c>
      <c r="B1241" s="284"/>
    </row>
    <row r="1242" spans="1:2" ht="21" customHeight="1">
      <c r="A1242" s="286" t="s">
        <v>1289</v>
      </c>
      <c r="B1242" s="284"/>
    </row>
    <row r="1243" spans="1:2" ht="21" customHeight="1">
      <c r="A1243" s="286" t="s">
        <v>1290</v>
      </c>
      <c r="B1243" s="284"/>
    </row>
    <row r="1244" spans="1:2" ht="21" customHeight="1">
      <c r="A1244" s="282" t="s">
        <v>1291</v>
      </c>
      <c r="B1244" s="284">
        <f>SUM(B1245:B1256)</f>
        <v>0</v>
      </c>
    </row>
    <row r="1245" spans="1:2" ht="21" customHeight="1">
      <c r="A1245" s="286" t="s">
        <v>1292</v>
      </c>
      <c r="B1245" s="284"/>
    </row>
    <row r="1246" spans="1:2" ht="21" customHeight="1">
      <c r="A1246" s="286" t="s">
        <v>1293</v>
      </c>
      <c r="B1246" s="284"/>
    </row>
    <row r="1247" spans="1:2" ht="21" customHeight="1">
      <c r="A1247" s="286" t="s">
        <v>1294</v>
      </c>
      <c r="B1247" s="284"/>
    </row>
    <row r="1248" spans="1:2" ht="21" customHeight="1">
      <c r="A1248" s="286" t="s">
        <v>1295</v>
      </c>
      <c r="B1248" s="284"/>
    </row>
    <row r="1249" spans="1:2" ht="21" customHeight="1">
      <c r="A1249" s="286" t="s">
        <v>1296</v>
      </c>
      <c r="B1249" s="284"/>
    </row>
    <row r="1250" spans="1:2" ht="21" customHeight="1">
      <c r="A1250" s="286" t="s">
        <v>1297</v>
      </c>
      <c r="B1250" s="284"/>
    </row>
    <row r="1251" spans="1:2" ht="21" customHeight="1">
      <c r="A1251" s="286" t="s">
        <v>1298</v>
      </c>
      <c r="B1251" s="284"/>
    </row>
    <row r="1252" spans="1:2" ht="21" customHeight="1">
      <c r="A1252" s="286" t="s">
        <v>1299</v>
      </c>
      <c r="B1252" s="284"/>
    </row>
    <row r="1253" spans="1:2" ht="21" customHeight="1">
      <c r="A1253" s="286" t="s">
        <v>1300</v>
      </c>
      <c r="B1253" s="284"/>
    </row>
    <row r="1254" spans="1:2" ht="21" customHeight="1">
      <c r="A1254" s="286" t="s">
        <v>1301</v>
      </c>
      <c r="B1254" s="284"/>
    </row>
    <row r="1255" spans="1:2" ht="21" customHeight="1">
      <c r="A1255" s="286" t="s">
        <v>1302</v>
      </c>
      <c r="B1255" s="284"/>
    </row>
    <row r="1256" spans="1:2" ht="21" customHeight="1">
      <c r="A1256" s="286" t="s">
        <v>1303</v>
      </c>
      <c r="B1256" s="284"/>
    </row>
    <row r="1257" spans="1:2" ht="21" customHeight="1">
      <c r="A1257" s="282" t="s">
        <v>1304</v>
      </c>
      <c r="B1257" s="284">
        <f>B1258+B1270+B1276+B1282+B1290+B1303+B1307+B1311</f>
        <v>0</v>
      </c>
    </row>
    <row r="1258" spans="1:2" ht="21" customHeight="1">
      <c r="A1258" s="282" t="s">
        <v>1305</v>
      </c>
      <c r="B1258" s="284">
        <f>SUM(B1259:B1269)</f>
        <v>0</v>
      </c>
    </row>
    <row r="1259" spans="1:2" ht="21" customHeight="1">
      <c r="A1259" s="286" t="s">
        <v>268</v>
      </c>
      <c r="B1259" s="284"/>
    </row>
    <row r="1260" spans="1:2" ht="21" customHeight="1">
      <c r="A1260" s="286" t="s">
        <v>269</v>
      </c>
      <c r="B1260" s="284"/>
    </row>
    <row r="1261" spans="1:2" ht="21" customHeight="1">
      <c r="A1261" s="286" t="s">
        <v>339</v>
      </c>
      <c r="B1261" s="284"/>
    </row>
    <row r="1262" spans="1:2" ht="21" customHeight="1">
      <c r="A1262" s="286" t="s">
        <v>1306</v>
      </c>
      <c r="B1262" s="284"/>
    </row>
    <row r="1263" spans="1:2" ht="21" customHeight="1">
      <c r="A1263" s="286" t="s">
        <v>1307</v>
      </c>
      <c r="B1263" s="284"/>
    </row>
    <row r="1264" spans="1:2" ht="21" customHeight="1">
      <c r="A1264" s="286" t="s">
        <v>1308</v>
      </c>
      <c r="B1264" s="284"/>
    </row>
    <row r="1265" spans="1:2" ht="21" customHeight="1">
      <c r="A1265" s="286" t="s">
        <v>1309</v>
      </c>
      <c r="B1265" s="284"/>
    </row>
    <row r="1266" spans="1:2" ht="21" customHeight="1">
      <c r="A1266" s="286" t="s">
        <v>1310</v>
      </c>
      <c r="B1266" s="284"/>
    </row>
    <row r="1267" spans="1:2" ht="21" customHeight="1">
      <c r="A1267" s="286" t="s">
        <v>1311</v>
      </c>
      <c r="B1267" s="284"/>
    </row>
    <row r="1268" spans="1:2" ht="21" customHeight="1">
      <c r="A1268" s="286" t="s">
        <v>344</v>
      </c>
      <c r="B1268" s="284"/>
    </row>
    <row r="1269" spans="1:2" ht="21" customHeight="1">
      <c r="A1269" s="286" t="s">
        <v>1312</v>
      </c>
      <c r="B1269" s="284"/>
    </row>
    <row r="1270" spans="1:2" ht="21" customHeight="1">
      <c r="A1270" s="282" t="s">
        <v>1313</v>
      </c>
      <c r="B1270" s="284">
        <f>SUM(B1271:B1275)</f>
        <v>0</v>
      </c>
    </row>
    <row r="1271" spans="1:2" ht="21" customHeight="1">
      <c r="A1271" s="286" t="s">
        <v>268</v>
      </c>
      <c r="B1271" s="284"/>
    </row>
    <row r="1272" spans="1:2" ht="21" customHeight="1">
      <c r="A1272" s="286" t="s">
        <v>269</v>
      </c>
      <c r="B1272" s="284"/>
    </row>
    <row r="1273" spans="1:2" ht="21" customHeight="1">
      <c r="A1273" s="286" t="s">
        <v>339</v>
      </c>
      <c r="B1273" s="284"/>
    </row>
    <row r="1274" spans="1:2" ht="21" customHeight="1">
      <c r="A1274" s="286" t="s">
        <v>1314</v>
      </c>
      <c r="B1274" s="284"/>
    </row>
    <row r="1275" spans="1:2" ht="21" customHeight="1">
      <c r="A1275" s="286" t="s">
        <v>1315</v>
      </c>
      <c r="B1275" s="284"/>
    </row>
    <row r="1276" spans="1:2" ht="21" customHeight="1">
      <c r="A1276" s="282" t="s">
        <v>1316</v>
      </c>
      <c r="B1276" s="284">
        <f>SUM(B1277:B1281)</f>
        <v>0</v>
      </c>
    </row>
    <row r="1277" spans="1:2" ht="21" customHeight="1">
      <c r="A1277" s="286" t="s">
        <v>268</v>
      </c>
      <c r="B1277" s="284"/>
    </row>
    <row r="1278" spans="1:2" ht="21" customHeight="1">
      <c r="A1278" s="286" t="s">
        <v>269</v>
      </c>
      <c r="B1278" s="284"/>
    </row>
    <row r="1279" spans="1:2" ht="21" customHeight="1">
      <c r="A1279" s="286" t="s">
        <v>339</v>
      </c>
      <c r="B1279" s="284"/>
    </row>
    <row r="1280" spans="1:2" ht="21" customHeight="1">
      <c r="A1280" s="286" t="s">
        <v>1317</v>
      </c>
      <c r="B1280" s="284"/>
    </row>
    <row r="1281" spans="1:2" ht="21" customHeight="1">
      <c r="A1281" s="286" t="s">
        <v>1318</v>
      </c>
      <c r="B1281" s="284"/>
    </row>
    <row r="1282" spans="1:2" ht="21" customHeight="1">
      <c r="A1282" s="282" t="s">
        <v>1319</v>
      </c>
      <c r="B1282" s="284">
        <f>SUM(B1283:B1289)</f>
        <v>0</v>
      </c>
    </row>
    <row r="1283" spans="1:2" ht="21" customHeight="1">
      <c r="A1283" s="286" t="s">
        <v>268</v>
      </c>
      <c r="B1283" s="284"/>
    </row>
    <row r="1284" spans="1:2" ht="21" customHeight="1">
      <c r="A1284" s="286" t="s">
        <v>269</v>
      </c>
      <c r="B1284" s="284"/>
    </row>
    <row r="1285" spans="1:2" ht="21" customHeight="1">
      <c r="A1285" s="286" t="s">
        <v>339</v>
      </c>
      <c r="B1285" s="284"/>
    </row>
    <row r="1286" spans="1:2" ht="21" customHeight="1">
      <c r="A1286" s="286" t="s">
        <v>1320</v>
      </c>
      <c r="B1286" s="284"/>
    </row>
    <row r="1287" spans="1:2" ht="21" customHeight="1">
      <c r="A1287" s="286" t="s">
        <v>1321</v>
      </c>
      <c r="B1287" s="284"/>
    </row>
    <row r="1288" spans="1:2" ht="21" customHeight="1">
      <c r="A1288" s="286" t="s">
        <v>344</v>
      </c>
      <c r="B1288" s="284"/>
    </row>
    <row r="1289" spans="1:2" ht="21" customHeight="1">
      <c r="A1289" s="286" t="s">
        <v>1322</v>
      </c>
      <c r="B1289" s="284"/>
    </row>
    <row r="1290" spans="1:2" ht="21" customHeight="1">
      <c r="A1290" s="282" t="s">
        <v>1323</v>
      </c>
      <c r="B1290" s="284">
        <f>SUM(B1291:B1302)</f>
        <v>0</v>
      </c>
    </row>
    <row r="1291" spans="1:2" ht="21" customHeight="1">
      <c r="A1291" s="286" t="s">
        <v>268</v>
      </c>
      <c r="B1291" s="284"/>
    </row>
    <row r="1292" spans="1:2" ht="21" customHeight="1">
      <c r="A1292" s="286" t="s">
        <v>269</v>
      </c>
      <c r="B1292" s="284"/>
    </row>
    <row r="1293" spans="1:2" ht="21" customHeight="1">
      <c r="A1293" s="286" t="s">
        <v>339</v>
      </c>
      <c r="B1293" s="284"/>
    </row>
    <row r="1294" spans="1:2" ht="21" customHeight="1">
      <c r="A1294" s="286" t="s">
        <v>1324</v>
      </c>
      <c r="B1294" s="284"/>
    </row>
    <row r="1295" spans="1:2" ht="21" customHeight="1">
      <c r="A1295" s="286" t="s">
        <v>1325</v>
      </c>
      <c r="B1295" s="284"/>
    </row>
    <row r="1296" spans="1:2" ht="21" customHeight="1">
      <c r="A1296" s="286" t="s">
        <v>1326</v>
      </c>
      <c r="B1296" s="284"/>
    </row>
    <row r="1297" spans="1:2" ht="21" customHeight="1">
      <c r="A1297" s="286" t="s">
        <v>1327</v>
      </c>
      <c r="B1297" s="284"/>
    </row>
    <row r="1298" spans="1:2" ht="21" customHeight="1">
      <c r="A1298" s="286" t="s">
        <v>1328</v>
      </c>
      <c r="B1298" s="284"/>
    </row>
    <row r="1299" spans="1:2" ht="21" customHeight="1">
      <c r="A1299" s="286" t="s">
        <v>1329</v>
      </c>
      <c r="B1299" s="284"/>
    </row>
    <row r="1300" spans="1:2" ht="21" customHeight="1">
      <c r="A1300" s="286" t="s">
        <v>1330</v>
      </c>
      <c r="B1300" s="284"/>
    </row>
    <row r="1301" spans="1:2" ht="21" customHeight="1">
      <c r="A1301" s="286" t="s">
        <v>1331</v>
      </c>
      <c r="B1301" s="284"/>
    </row>
    <row r="1302" spans="1:2" ht="21" customHeight="1">
      <c r="A1302" s="286" t="s">
        <v>1332</v>
      </c>
      <c r="B1302" s="284"/>
    </row>
    <row r="1303" spans="1:2" ht="21" customHeight="1">
      <c r="A1303" s="282" t="s">
        <v>1333</v>
      </c>
      <c r="B1303" s="284">
        <f>SUM(B1304:B1306)</f>
        <v>0</v>
      </c>
    </row>
    <row r="1304" spans="1:2" ht="21" customHeight="1">
      <c r="A1304" s="286" t="s">
        <v>1334</v>
      </c>
      <c r="B1304" s="284"/>
    </row>
    <row r="1305" spans="1:2" ht="21" customHeight="1">
      <c r="A1305" s="286" t="s">
        <v>1335</v>
      </c>
      <c r="B1305" s="284"/>
    </row>
    <row r="1306" spans="1:2" ht="21" customHeight="1">
      <c r="A1306" s="286" t="s">
        <v>1336</v>
      </c>
      <c r="B1306" s="284"/>
    </row>
    <row r="1307" spans="1:2" ht="21" customHeight="1">
      <c r="A1307" s="282" t="s">
        <v>1337</v>
      </c>
      <c r="B1307" s="284">
        <f>SUM(B1308:B1310)</f>
        <v>0</v>
      </c>
    </row>
    <row r="1308" spans="1:2" ht="21" customHeight="1">
      <c r="A1308" s="286" t="s">
        <v>1338</v>
      </c>
      <c r="B1308" s="284"/>
    </row>
    <row r="1309" spans="1:2" ht="21" customHeight="1">
      <c r="A1309" s="286" t="s">
        <v>1339</v>
      </c>
      <c r="B1309" s="284"/>
    </row>
    <row r="1310" spans="1:2" ht="21" customHeight="1">
      <c r="A1310" s="286" t="s">
        <v>1340</v>
      </c>
      <c r="B1310" s="284"/>
    </row>
    <row r="1311" spans="1:2" ht="21" customHeight="1">
      <c r="A1311" s="282" t="s">
        <v>1341</v>
      </c>
      <c r="B1311" s="284">
        <f>B1312</f>
        <v>0</v>
      </c>
    </row>
    <row r="1312" spans="1:2" ht="21" customHeight="1">
      <c r="A1312" s="286" t="s">
        <v>1342</v>
      </c>
      <c r="B1312" s="284"/>
    </row>
    <row r="1313" spans="1:2" ht="21" customHeight="1">
      <c r="A1313" s="282" t="s">
        <v>1656</v>
      </c>
      <c r="B1313" s="283">
        <v>54</v>
      </c>
    </row>
    <row r="1314" spans="1:2" ht="21" customHeight="1">
      <c r="A1314" s="282" t="s">
        <v>1343</v>
      </c>
      <c r="B1314" s="283">
        <f t="shared" ref="B1314:B1315" si="0">B1315</f>
        <v>0</v>
      </c>
    </row>
    <row r="1315" spans="1:2" ht="21" customHeight="1">
      <c r="A1315" s="282" t="s">
        <v>1205</v>
      </c>
      <c r="B1315" s="284">
        <f t="shared" si="0"/>
        <v>0</v>
      </c>
    </row>
    <row r="1316" spans="1:2" ht="21" customHeight="1">
      <c r="A1316" s="286" t="s">
        <v>488</v>
      </c>
      <c r="B1316" s="284"/>
    </row>
    <row r="1317" spans="1:2" ht="21" customHeight="1">
      <c r="A1317" s="282" t="s">
        <v>1344</v>
      </c>
      <c r="B1317" s="284">
        <f>SUM(B1318:B1320)</f>
        <v>0</v>
      </c>
    </row>
    <row r="1318" spans="1:2" ht="21" customHeight="1">
      <c r="A1318" s="282" t="s">
        <v>1345</v>
      </c>
      <c r="B1318" s="284"/>
    </row>
    <row r="1319" spans="1:2" ht="21" customHeight="1">
      <c r="A1319" s="282" t="s">
        <v>1346</v>
      </c>
      <c r="B1319" s="284"/>
    </row>
    <row r="1320" spans="1:2" ht="21" customHeight="1">
      <c r="A1320" s="282" t="s">
        <v>1347</v>
      </c>
      <c r="B1320" s="284">
        <f>SUM(B1321:B1324)</f>
        <v>0</v>
      </c>
    </row>
    <row r="1321" spans="1:2" ht="21" customHeight="1">
      <c r="A1321" s="286" t="s">
        <v>1348</v>
      </c>
      <c r="B1321" s="284"/>
    </row>
    <row r="1322" spans="1:2" ht="21" customHeight="1">
      <c r="A1322" s="286" t="s">
        <v>1349</v>
      </c>
      <c r="B1322" s="284"/>
    </row>
    <row r="1323" spans="1:2" ht="21" customHeight="1">
      <c r="A1323" s="286" t="s">
        <v>1350</v>
      </c>
      <c r="B1323" s="284"/>
    </row>
    <row r="1324" spans="1:2" ht="21" customHeight="1">
      <c r="A1324" s="286" t="s">
        <v>1351</v>
      </c>
      <c r="B1324" s="284"/>
    </row>
    <row r="1325" spans="1:2" ht="21" customHeight="1">
      <c r="A1325" s="282" t="s">
        <v>1352</v>
      </c>
      <c r="B1325" s="284">
        <f>SUM(B1326:B1328)</f>
        <v>0</v>
      </c>
    </row>
    <row r="1326" spans="1:2" ht="21" customHeight="1">
      <c r="A1326" s="282" t="s">
        <v>1353</v>
      </c>
      <c r="B1326" s="284"/>
    </row>
    <row r="1327" spans="1:2" ht="21" customHeight="1">
      <c r="A1327" s="282" t="s">
        <v>1354</v>
      </c>
      <c r="B1327" s="284"/>
    </row>
    <row r="1328" spans="1:2" ht="21" customHeight="1" thickBot="1">
      <c r="A1328" s="290" t="s">
        <v>1355</v>
      </c>
      <c r="B1328" s="291"/>
    </row>
    <row r="1329" spans="1:2" ht="25.5" customHeight="1">
      <c r="A1329" s="347" t="s">
        <v>245</v>
      </c>
      <c r="B1329" s="347"/>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G32"/>
  <sheetViews>
    <sheetView showZeros="0" topLeftCell="A4" zoomScale="115" zoomScaleNormal="115" workbookViewId="0">
      <selection activeCell="B19" sqref="B19"/>
    </sheetView>
  </sheetViews>
  <sheetFormatPr defaultColWidth="9" defaultRowHeight="12.75"/>
  <cols>
    <col min="1" max="1" width="37" style="4" customWidth="1"/>
    <col min="2" max="4" width="18.125" style="3" customWidth="1"/>
    <col min="5" max="5" width="16.5" style="4" customWidth="1"/>
    <col min="6" max="16384" width="9" style="4"/>
  </cols>
  <sheetData>
    <row r="1" spans="1:7" ht="20.25" customHeight="1">
      <c r="A1" s="331" t="s">
        <v>260</v>
      </c>
      <c r="B1" s="331"/>
      <c r="C1" s="331"/>
      <c r="D1" s="331"/>
    </row>
    <row r="2" spans="1:7" ht="29.25" customHeight="1">
      <c r="A2" s="333" t="s">
        <v>1651</v>
      </c>
      <c r="B2" s="333"/>
      <c r="C2" s="333"/>
      <c r="D2" s="333"/>
    </row>
    <row r="3" spans="1:7" ht="18" customHeight="1">
      <c r="A3" s="355" t="s">
        <v>244</v>
      </c>
      <c r="B3" s="355"/>
      <c r="C3" s="355"/>
      <c r="D3" s="355"/>
    </row>
    <row r="4" spans="1:7" ht="21" customHeight="1" thickBot="1">
      <c r="A4" s="354"/>
      <c r="B4" s="354"/>
      <c r="C4" s="354"/>
      <c r="D4" s="58" t="s">
        <v>52</v>
      </c>
    </row>
    <row r="5" spans="1:7" s="5" customFormat="1" ht="24" customHeight="1">
      <c r="A5" s="350" t="s">
        <v>33</v>
      </c>
      <c r="B5" s="352" t="s">
        <v>253</v>
      </c>
      <c r="C5" s="352"/>
      <c r="D5" s="353"/>
    </row>
    <row r="6" spans="1:7" s="5" customFormat="1" ht="24" customHeight="1">
      <c r="A6" s="351"/>
      <c r="B6" s="190" t="s">
        <v>51</v>
      </c>
      <c r="C6" s="190" t="s">
        <v>50</v>
      </c>
      <c r="D6" s="191" t="s">
        <v>49</v>
      </c>
    </row>
    <row r="7" spans="1:7" ht="24" customHeight="1">
      <c r="A7" s="163" t="s">
        <v>254</v>
      </c>
      <c r="B7" s="164">
        <f>C7+D7</f>
        <v>4775</v>
      </c>
      <c r="C7" s="164">
        <f>SUM(C8:C31)</f>
        <v>3904</v>
      </c>
      <c r="D7" s="165">
        <f>SUM(D8:D31)</f>
        <v>871</v>
      </c>
    </row>
    <row r="8" spans="1:7" ht="20.100000000000001" customHeight="1">
      <c r="A8" s="166" t="s">
        <v>94</v>
      </c>
      <c r="B8" s="325">
        <f>C8+D8</f>
        <v>1125</v>
      </c>
      <c r="C8" s="167">
        <v>1051</v>
      </c>
      <c r="D8" s="168">
        <v>74</v>
      </c>
    </row>
    <row r="9" spans="1:7" ht="20.100000000000001" customHeight="1">
      <c r="A9" s="166" t="s">
        <v>95</v>
      </c>
      <c r="B9" s="167"/>
      <c r="C9" s="169"/>
      <c r="D9" s="168"/>
    </row>
    <row r="10" spans="1:7" ht="20.100000000000001" customHeight="1">
      <c r="A10" s="166" t="s">
        <v>96</v>
      </c>
      <c r="B10" s="167"/>
      <c r="C10" s="169"/>
      <c r="D10" s="168"/>
    </row>
    <row r="11" spans="1:7" ht="20.100000000000001" customHeight="1">
      <c r="A11" s="166" t="s">
        <v>97</v>
      </c>
      <c r="B11" s="167"/>
      <c r="C11" s="167"/>
      <c r="D11" s="168"/>
    </row>
    <row r="12" spans="1:7" ht="20.100000000000001" customHeight="1">
      <c r="A12" s="166" t="s">
        <v>98</v>
      </c>
      <c r="B12" s="167"/>
      <c r="C12" s="167"/>
      <c r="D12" s="168"/>
      <c r="G12" s="3"/>
    </row>
    <row r="13" spans="1:7" ht="20.100000000000001" customHeight="1">
      <c r="A13" s="166" t="s">
        <v>69</v>
      </c>
      <c r="B13" s="167"/>
      <c r="C13" s="167"/>
      <c r="D13" s="168"/>
    </row>
    <row r="14" spans="1:7" ht="20.100000000000001" customHeight="1">
      <c r="A14" s="122" t="s">
        <v>203</v>
      </c>
      <c r="B14" s="170">
        <f>SUM(C14:D14)</f>
        <v>106</v>
      </c>
      <c r="C14" s="170">
        <v>106</v>
      </c>
      <c r="D14" s="171"/>
    </row>
    <row r="15" spans="1:7" ht="20.100000000000001" customHeight="1">
      <c r="A15" s="122" t="s">
        <v>99</v>
      </c>
      <c r="B15" s="170">
        <f>SUM(C15:D15)</f>
        <v>803</v>
      </c>
      <c r="C15" s="170">
        <v>783</v>
      </c>
      <c r="D15" s="171">
        <v>20</v>
      </c>
    </row>
    <row r="16" spans="1:7" ht="20.100000000000001" customHeight="1">
      <c r="A16" s="122" t="s">
        <v>100</v>
      </c>
      <c r="B16" s="170">
        <f t="shared" ref="B16:B30" si="0">SUM(C16:D16)</f>
        <v>173</v>
      </c>
      <c r="C16" s="170">
        <v>163</v>
      </c>
      <c r="D16" s="171">
        <v>10</v>
      </c>
    </row>
    <row r="17" spans="1:4" ht="20.100000000000001" customHeight="1">
      <c r="A17" s="122" t="s">
        <v>101</v>
      </c>
      <c r="B17" s="170">
        <f t="shared" si="0"/>
        <v>363</v>
      </c>
      <c r="C17" s="170">
        <v>346</v>
      </c>
      <c r="D17" s="171">
        <v>17</v>
      </c>
    </row>
    <row r="18" spans="1:4" ht="20.100000000000001" customHeight="1">
      <c r="A18" s="122" t="s">
        <v>102</v>
      </c>
      <c r="B18" s="170">
        <f t="shared" si="0"/>
        <v>354</v>
      </c>
      <c r="C18" s="170">
        <v>316</v>
      </c>
      <c r="D18" s="171">
        <v>38</v>
      </c>
    </row>
    <row r="19" spans="1:4" ht="20.100000000000001" customHeight="1">
      <c r="A19" s="122" t="s">
        <v>103</v>
      </c>
      <c r="B19" s="170">
        <f t="shared" si="0"/>
        <v>1634</v>
      </c>
      <c r="C19" s="170">
        <v>976</v>
      </c>
      <c r="D19" s="171">
        <v>658</v>
      </c>
    </row>
    <row r="20" spans="1:4" ht="20.100000000000001" customHeight="1">
      <c r="A20" s="122" t="s">
        <v>104</v>
      </c>
      <c r="B20" s="170">
        <f t="shared" si="0"/>
        <v>0</v>
      </c>
      <c r="C20" s="170"/>
      <c r="D20" s="171"/>
    </row>
    <row r="21" spans="1:4" ht="20.100000000000001" customHeight="1">
      <c r="A21" s="122" t="s">
        <v>206</v>
      </c>
      <c r="B21" s="170">
        <f t="shared" si="0"/>
        <v>0</v>
      </c>
      <c r="C21" s="170"/>
      <c r="D21" s="171"/>
    </row>
    <row r="22" spans="1:4" ht="20.100000000000001" customHeight="1">
      <c r="A22" s="122" t="s">
        <v>105</v>
      </c>
      <c r="B22" s="170">
        <f t="shared" si="0"/>
        <v>0</v>
      </c>
      <c r="C22" s="170"/>
      <c r="D22" s="171"/>
    </row>
    <row r="23" spans="1:4" ht="20.100000000000001" customHeight="1">
      <c r="A23" s="122" t="s">
        <v>70</v>
      </c>
      <c r="B23" s="170">
        <f t="shared" si="0"/>
        <v>0</v>
      </c>
      <c r="C23" s="170"/>
      <c r="D23" s="171"/>
    </row>
    <row r="24" spans="1:4" ht="20.100000000000001" customHeight="1">
      <c r="A24" s="122" t="s">
        <v>106</v>
      </c>
      <c r="B24" s="170">
        <f t="shared" si="0"/>
        <v>0</v>
      </c>
      <c r="C24" s="172"/>
      <c r="D24" s="171"/>
    </row>
    <row r="25" spans="1:4" ht="20.100000000000001" customHeight="1">
      <c r="A25" s="122" t="s">
        <v>107</v>
      </c>
      <c r="B25" s="170">
        <f t="shared" si="0"/>
        <v>0</v>
      </c>
      <c r="C25" s="170"/>
      <c r="D25" s="171"/>
    </row>
    <row r="26" spans="1:4" ht="20.100000000000001" customHeight="1">
      <c r="A26" s="122" t="s">
        <v>108</v>
      </c>
      <c r="B26" s="170">
        <f t="shared" si="0"/>
        <v>163</v>
      </c>
      <c r="C26" s="170">
        <v>163</v>
      </c>
      <c r="D26" s="171"/>
    </row>
    <row r="27" spans="1:4" ht="20.100000000000001" customHeight="1">
      <c r="A27" s="122" t="s">
        <v>109</v>
      </c>
      <c r="B27" s="170"/>
      <c r="C27" s="170"/>
      <c r="D27" s="171"/>
    </row>
    <row r="28" spans="1:4" ht="20.100000000000001" customHeight="1">
      <c r="A28" s="122" t="s">
        <v>110</v>
      </c>
      <c r="B28" s="170">
        <v>54</v>
      </c>
      <c r="C28" s="172"/>
      <c r="D28" s="171">
        <v>54</v>
      </c>
    </row>
    <row r="29" spans="1:4" ht="20.100000000000001" customHeight="1">
      <c r="A29" s="122" t="s">
        <v>111</v>
      </c>
      <c r="B29" s="170">
        <f t="shared" si="0"/>
        <v>0</v>
      </c>
      <c r="C29" s="170"/>
      <c r="D29" s="171"/>
    </row>
    <row r="30" spans="1:4" ht="20.100000000000001" customHeight="1">
      <c r="A30" s="122" t="s">
        <v>112</v>
      </c>
      <c r="B30" s="170">
        <f t="shared" si="0"/>
        <v>0</v>
      </c>
      <c r="C30" s="172"/>
      <c r="D30" s="171"/>
    </row>
    <row r="31" spans="1:4" ht="20.100000000000001" customHeight="1">
      <c r="A31" s="173" t="s">
        <v>141</v>
      </c>
      <c r="B31" s="174"/>
      <c r="C31" s="175"/>
      <c r="D31" s="176"/>
    </row>
    <row r="32" spans="1:4" ht="52.5" customHeight="1">
      <c r="A32" s="348" t="s">
        <v>317</v>
      </c>
      <c r="B32" s="349"/>
      <c r="C32" s="349"/>
      <c r="D32" s="349"/>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81"/>
  <sheetViews>
    <sheetView topLeftCell="A4" workbookViewId="0">
      <selection activeCell="B58" sqref="B58"/>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31" t="s">
        <v>261</v>
      </c>
      <c r="B1" s="331"/>
    </row>
    <row r="2" spans="1:2" s="2" customFormat="1" ht="30.75" customHeight="1">
      <c r="A2" s="333" t="s">
        <v>1652</v>
      </c>
      <c r="B2" s="333"/>
    </row>
    <row r="3" spans="1:2" s="2" customFormat="1" ht="21" customHeight="1">
      <c r="A3" s="356" t="s">
        <v>46</v>
      </c>
      <c r="B3" s="356"/>
    </row>
    <row r="4" spans="1:2" ht="21.95" customHeight="1" thickBot="1">
      <c r="A4" s="6"/>
      <c r="B4" s="35" t="s">
        <v>210</v>
      </c>
    </row>
    <row r="5" spans="1:2" ht="24" customHeight="1">
      <c r="A5" s="193" t="s">
        <v>1574</v>
      </c>
      <c r="B5" s="194" t="s">
        <v>1575</v>
      </c>
    </row>
    <row r="6" spans="1:2" ht="24" customHeight="1">
      <c r="A6" s="192" t="s">
        <v>1576</v>
      </c>
      <c r="B6" s="273">
        <f>B7+B12+B23+B31+B38+B42+B45+B49+B52+B58+B61+B66+B69+B74+B77</f>
        <v>3904</v>
      </c>
    </row>
    <row r="7" spans="1:2" ht="21.75" customHeight="1">
      <c r="A7" s="276" t="s">
        <v>1582</v>
      </c>
      <c r="B7" s="274">
        <f>SUM(B8:B11)</f>
        <v>924</v>
      </c>
    </row>
    <row r="8" spans="1:2" ht="21.75" customHeight="1">
      <c r="A8" s="276" t="s">
        <v>1583</v>
      </c>
      <c r="B8" s="274">
        <v>585</v>
      </c>
    </row>
    <row r="9" spans="1:2" ht="21.75" customHeight="1">
      <c r="A9" s="276" t="s">
        <v>1598</v>
      </c>
      <c r="B9" s="274">
        <v>155</v>
      </c>
    </row>
    <row r="10" spans="1:2" ht="21.75" customHeight="1">
      <c r="A10" s="276" t="s">
        <v>1257</v>
      </c>
      <c r="B10" s="274">
        <v>52</v>
      </c>
    </row>
    <row r="11" spans="1:2" ht="21.75" customHeight="1">
      <c r="A11" s="276" t="s">
        <v>1599</v>
      </c>
      <c r="B11" s="274">
        <v>132</v>
      </c>
    </row>
    <row r="12" spans="1:2" ht="21.75" customHeight="1">
      <c r="A12" s="276" t="s">
        <v>1584</v>
      </c>
      <c r="B12" s="274">
        <f>SUM(B13:B22)</f>
        <v>310</v>
      </c>
    </row>
    <row r="13" spans="1:2" ht="21.75" customHeight="1">
      <c r="A13" s="276" t="s">
        <v>1600</v>
      </c>
      <c r="B13" s="274">
        <v>207</v>
      </c>
    </row>
    <row r="14" spans="1:2" ht="21.75" customHeight="1">
      <c r="A14" s="276" t="s">
        <v>1601</v>
      </c>
      <c r="B14" s="274">
        <v>5</v>
      </c>
    </row>
    <row r="15" spans="1:2" ht="21.75" customHeight="1">
      <c r="A15" s="276" t="s">
        <v>1602</v>
      </c>
      <c r="B15" s="274">
        <v>2</v>
      </c>
    </row>
    <row r="16" spans="1:2" ht="21.75" customHeight="1">
      <c r="A16" s="276" t="s">
        <v>1603</v>
      </c>
      <c r="B16" s="274"/>
    </row>
    <row r="17" spans="1:2" ht="21.75" customHeight="1">
      <c r="A17" s="276" t="s">
        <v>1604</v>
      </c>
      <c r="B17" s="274">
        <v>12</v>
      </c>
    </row>
    <row r="18" spans="1:2" ht="21.75" customHeight="1">
      <c r="A18" s="276" t="s">
        <v>1605</v>
      </c>
      <c r="B18" s="274">
        <v>1</v>
      </c>
    </row>
    <row r="19" spans="1:2" ht="21.75" customHeight="1">
      <c r="A19" s="276" t="s">
        <v>1606</v>
      </c>
      <c r="B19" s="274"/>
    </row>
    <row r="20" spans="1:2" ht="21.75" customHeight="1">
      <c r="A20" s="276" t="s">
        <v>1647</v>
      </c>
      <c r="B20" s="274">
        <v>28</v>
      </c>
    </row>
    <row r="21" spans="1:2" ht="21.75" customHeight="1">
      <c r="A21" s="276" t="s">
        <v>1607</v>
      </c>
      <c r="B21" s="274"/>
    </row>
    <row r="22" spans="1:2" ht="21.75" customHeight="1">
      <c r="A22" s="276" t="s">
        <v>1608</v>
      </c>
      <c r="B22" s="274">
        <v>55</v>
      </c>
    </row>
    <row r="23" spans="1:2" ht="21.75" customHeight="1">
      <c r="A23" s="276" t="s">
        <v>1585</v>
      </c>
      <c r="B23" s="274">
        <f>SUM(B24:B30)</f>
        <v>7</v>
      </c>
    </row>
    <row r="24" spans="1:2" ht="21.75" customHeight="1">
      <c r="A24" s="276" t="s">
        <v>1609</v>
      </c>
      <c r="B24" s="274"/>
    </row>
    <row r="25" spans="1:2" ht="21.75" customHeight="1">
      <c r="A25" s="276" t="s">
        <v>1610</v>
      </c>
      <c r="B25" s="274"/>
    </row>
    <row r="26" spans="1:2" ht="21.75" customHeight="1">
      <c r="A26" s="276" t="s">
        <v>1611</v>
      </c>
      <c r="B26" s="274"/>
    </row>
    <row r="27" spans="1:2" ht="21.75" customHeight="1">
      <c r="A27" s="276" t="s">
        <v>1612</v>
      </c>
      <c r="B27" s="274"/>
    </row>
    <row r="28" spans="1:2" ht="21.75" customHeight="1">
      <c r="A28" s="276" t="s">
        <v>1613</v>
      </c>
      <c r="B28" s="274">
        <v>7</v>
      </c>
    </row>
    <row r="29" spans="1:2" ht="21.75" customHeight="1">
      <c r="A29" s="276" t="s">
        <v>1614</v>
      </c>
      <c r="B29" s="274"/>
    </row>
    <row r="30" spans="1:2" ht="21.75" customHeight="1">
      <c r="A30" s="276" t="s">
        <v>1615</v>
      </c>
      <c r="B30" s="274"/>
    </row>
    <row r="31" spans="1:2" ht="21.75" customHeight="1">
      <c r="A31" s="276" t="s">
        <v>1586</v>
      </c>
      <c r="B31" s="274"/>
    </row>
    <row r="32" spans="1:2" ht="21.75" customHeight="1">
      <c r="A32" s="276" t="s">
        <v>1609</v>
      </c>
      <c r="B32" s="274"/>
    </row>
    <row r="33" spans="1:2" ht="21.75" customHeight="1">
      <c r="A33" s="276" t="s">
        <v>1610</v>
      </c>
      <c r="B33" s="274"/>
    </row>
    <row r="34" spans="1:2" ht="21.75" customHeight="1">
      <c r="A34" s="276" t="s">
        <v>1611</v>
      </c>
      <c r="B34" s="274"/>
    </row>
    <row r="35" spans="1:2" ht="21.75" customHeight="1">
      <c r="A35" s="276" t="s">
        <v>1613</v>
      </c>
      <c r="B35" s="274"/>
    </row>
    <row r="36" spans="1:2" ht="21.75" customHeight="1">
      <c r="A36" s="276" t="s">
        <v>1614</v>
      </c>
      <c r="B36" s="274"/>
    </row>
    <row r="37" spans="1:2" ht="21.75" customHeight="1">
      <c r="A37" s="276" t="s">
        <v>1615</v>
      </c>
      <c r="B37" s="274"/>
    </row>
    <row r="38" spans="1:2" ht="21.75" customHeight="1">
      <c r="A38" s="276" t="s">
        <v>1587</v>
      </c>
      <c r="B38" s="274">
        <f>SUM(B39:B40)</f>
        <v>2522</v>
      </c>
    </row>
    <row r="39" spans="1:2" ht="21.75" customHeight="1">
      <c r="A39" s="276" t="s">
        <v>1616</v>
      </c>
      <c r="B39" s="274">
        <v>2053</v>
      </c>
    </row>
    <row r="40" spans="1:2" ht="21.75" customHeight="1">
      <c r="A40" s="276" t="s">
        <v>1617</v>
      </c>
      <c r="B40" s="274">
        <v>469</v>
      </c>
    </row>
    <row r="41" spans="1:2" ht="21.75" customHeight="1">
      <c r="A41" s="276" t="s">
        <v>1618</v>
      </c>
      <c r="B41" s="274"/>
    </row>
    <row r="42" spans="1:2" ht="21.75" customHeight="1">
      <c r="A42" s="276" t="s">
        <v>1588</v>
      </c>
      <c r="B42" s="274"/>
    </row>
    <row r="43" spans="1:2" ht="21.75" customHeight="1">
      <c r="A43" s="276" t="s">
        <v>1619</v>
      </c>
      <c r="B43" s="274"/>
    </row>
    <row r="44" spans="1:2" ht="21.75" customHeight="1">
      <c r="A44" s="276" t="s">
        <v>1620</v>
      </c>
      <c r="B44" s="274"/>
    </row>
    <row r="45" spans="1:2" ht="21.75" customHeight="1">
      <c r="A45" s="276" t="s">
        <v>1589</v>
      </c>
      <c r="B45" s="274"/>
    </row>
    <row r="46" spans="1:2" ht="21.75" customHeight="1">
      <c r="A46" s="276" t="s">
        <v>1621</v>
      </c>
      <c r="B46" s="274"/>
    </row>
    <row r="47" spans="1:2" ht="21.75" customHeight="1">
      <c r="A47" s="276" t="s">
        <v>1622</v>
      </c>
      <c r="B47" s="274"/>
    </row>
    <row r="48" spans="1:2" ht="21.75" customHeight="1">
      <c r="A48" s="276" t="s">
        <v>1623</v>
      </c>
      <c r="B48" s="274"/>
    </row>
    <row r="49" spans="1:2" ht="21.75" customHeight="1">
      <c r="A49" s="276" t="s">
        <v>1590</v>
      </c>
      <c r="B49" s="274"/>
    </row>
    <row r="50" spans="1:2" ht="21.75" customHeight="1">
      <c r="A50" s="276" t="s">
        <v>1624</v>
      </c>
      <c r="B50" s="274"/>
    </row>
    <row r="51" spans="1:2" ht="21.75" customHeight="1">
      <c r="A51" s="276" t="s">
        <v>1625</v>
      </c>
      <c r="B51" s="274"/>
    </row>
    <row r="52" spans="1:2" ht="21.75" customHeight="1">
      <c r="A52" s="276" t="s">
        <v>1591</v>
      </c>
      <c r="B52" s="274">
        <f>SUM(B53:B57)</f>
        <v>141</v>
      </c>
    </row>
    <row r="53" spans="1:2" ht="21.75" customHeight="1">
      <c r="A53" s="276" t="s">
        <v>1626</v>
      </c>
      <c r="B53" s="274">
        <v>133</v>
      </c>
    </row>
    <row r="54" spans="1:2" ht="21.75" customHeight="1">
      <c r="A54" s="276" t="s">
        <v>1627</v>
      </c>
      <c r="B54" s="274"/>
    </row>
    <row r="55" spans="1:2" ht="21.75" customHeight="1">
      <c r="A55" s="276" t="s">
        <v>1628</v>
      </c>
      <c r="B55" s="274"/>
    </row>
    <row r="56" spans="1:2" ht="21.75" customHeight="1">
      <c r="A56" s="276" t="s">
        <v>1629</v>
      </c>
      <c r="B56" s="274"/>
    </row>
    <row r="57" spans="1:2" ht="21.75" customHeight="1">
      <c r="A57" s="276" t="s">
        <v>1630</v>
      </c>
      <c r="B57" s="274">
        <v>8</v>
      </c>
    </row>
    <row r="58" spans="1:2" ht="21.75" customHeight="1">
      <c r="A58" s="276" t="s">
        <v>1592</v>
      </c>
      <c r="B58" s="274"/>
    </row>
    <row r="59" spans="1:2" ht="21.75" customHeight="1">
      <c r="A59" s="276" t="s">
        <v>1631</v>
      </c>
      <c r="B59" s="274"/>
    </row>
    <row r="60" spans="1:2" ht="21.75" customHeight="1">
      <c r="A60" s="276" t="s">
        <v>1632</v>
      </c>
      <c r="B60" s="274"/>
    </row>
    <row r="61" spans="1:2" ht="21.75" customHeight="1">
      <c r="A61" s="276" t="s">
        <v>1593</v>
      </c>
      <c r="B61" s="274"/>
    </row>
    <row r="62" spans="1:2" ht="21.75" customHeight="1">
      <c r="A62" s="276" t="s">
        <v>1633</v>
      </c>
      <c r="B62" s="274"/>
    </row>
    <row r="63" spans="1:2" ht="21.75" customHeight="1">
      <c r="A63" s="276" t="s">
        <v>1634</v>
      </c>
      <c r="B63" s="274"/>
    </row>
    <row r="64" spans="1:2" ht="21.75" customHeight="1">
      <c r="A64" s="276" t="s">
        <v>1635</v>
      </c>
      <c r="B64" s="274"/>
    </row>
    <row r="65" spans="1:2" ht="21.75" customHeight="1">
      <c r="A65" s="276" t="s">
        <v>1636</v>
      </c>
      <c r="B65" s="274"/>
    </row>
    <row r="66" spans="1:2" ht="21.75" customHeight="1">
      <c r="A66" s="276" t="s">
        <v>1594</v>
      </c>
      <c r="B66" s="274"/>
    </row>
    <row r="67" spans="1:2" ht="21.75" customHeight="1">
      <c r="A67" s="276" t="s">
        <v>1637</v>
      </c>
      <c r="B67" s="274"/>
    </row>
    <row r="68" spans="1:2" ht="21.75" customHeight="1">
      <c r="A68" s="276" t="s">
        <v>1638</v>
      </c>
      <c r="B68" s="274"/>
    </row>
    <row r="69" spans="1:2" ht="21.75" customHeight="1">
      <c r="A69" s="276" t="s">
        <v>1595</v>
      </c>
      <c r="B69" s="274"/>
    </row>
    <row r="70" spans="1:2" ht="21.75" customHeight="1">
      <c r="A70" s="276" t="s">
        <v>1639</v>
      </c>
      <c r="B70" s="274"/>
    </row>
    <row r="71" spans="1:2" ht="21.75" customHeight="1">
      <c r="A71" s="276" t="s">
        <v>1640</v>
      </c>
      <c r="B71" s="274"/>
    </row>
    <row r="72" spans="1:2" ht="21.75" customHeight="1">
      <c r="A72" s="276" t="s">
        <v>1641</v>
      </c>
      <c r="B72" s="274"/>
    </row>
    <row r="73" spans="1:2" ht="21.75" customHeight="1">
      <c r="A73" s="276" t="s">
        <v>1642</v>
      </c>
      <c r="B73" s="274"/>
    </row>
    <row r="74" spans="1:2" ht="21.75" customHeight="1">
      <c r="A74" s="276" t="s">
        <v>1596</v>
      </c>
      <c r="B74" s="274"/>
    </row>
    <row r="75" spans="1:2" ht="21.75" customHeight="1">
      <c r="A75" s="276" t="s">
        <v>1643</v>
      </c>
      <c r="B75" s="274"/>
    </row>
    <row r="76" spans="1:2" ht="21.75" customHeight="1">
      <c r="A76" s="276" t="s">
        <v>1644</v>
      </c>
      <c r="B76" s="274"/>
    </row>
    <row r="77" spans="1:2" ht="21.75" customHeight="1">
      <c r="A77" s="276" t="s">
        <v>1597</v>
      </c>
      <c r="B77" s="274"/>
    </row>
    <row r="78" spans="1:2" ht="21.75" customHeight="1">
      <c r="A78" s="276" t="s">
        <v>1645</v>
      </c>
      <c r="B78" s="274"/>
    </row>
    <row r="79" spans="1:2" ht="21.75" customHeight="1">
      <c r="A79" s="276" t="s">
        <v>460</v>
      </c>
      <c r="B79" s="274"/>
    </row>
    <row r="80" spans="1:2" ht="21.75" customHeight="1">
      <c r="A80" s="276" t="s">
        <v>1646</v>
      </c>
      <c r="B80" s="274"/>
    </row>
    <row r="81" spans="1:2" ht="21.75" customHeight="1">
      <c r="A81" s="277" t="s">
        <v>488</v>
      </c>
      <c r="B81" s="275"/>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E25"/>
  <sheetViews>
    <sheetView showZeros="0" workbookViewId="0">
      <selection activeCell="C10" sqref="C10:D10"/>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31" t="s">
        <v>262</v>
      </c>
      <c r="B1" s="331"/>
      <c r="C1" s="331"/>
      <c r="D1" s="331"/>
    </row>
    <row r="2" spans="1:5" ht="29.25" customHeight="1">
      <c r="A2" s="333" t="s">
        <v>303</v>
      </c>
      <c r="B2" s="333"/>
      <c r="C2" s="333"/>
      <c r="D2" s="333"/>
    </row>
    <row r="3" spans="1:5" ht="20.100000000000001" customHeight="1" thickBot="1">
      <c r="A3" s="358"/>
      <c r="B3" s="358"/>
      <c r="C3" s="358"/>
      <c r="D3" s="12" t="s">
        <v>32</v>
      </c>
    </row>
    <row r="4" spans="1:5" ht="24" customHeight="1">
      <c r="A4" s="206" t="s">
        <v>40</v>
      </c>
      <c r="B4" s="207" t="s">
        <v>35</v>
      </c>
      <c r="C4" s="208" t="s">
        <v>36</v>
      </c>
      <c r="D4" s="209" t="s">
        <v>45</v>
      </c>
    </row>
    <row r="5" spans="1:5" ht="24" customHeight="1">
      <c r="A5" s="195" t="s">
        <v>37</v>
      </c>
      <c r="B5" s="232">
        <f>B6+B18</f>
        <v>120</v>
      </c>
      <c r="C5" s="196" t="s">
        <v>37</v>
      </c>
      <c r="D5" s="239">
        <f>D6+D18</f>
        <v>120</v>
      </c>
      <c r="E5" s="8"/>
    </row>
    <row r="6" spans="1:5" ht="24" customHeight="1">
      <c r="A6" s="197" t="s">
        <v>38</v>
      </c>
      <c r="B6" s="232"/>
      <c r="C6" s="198" t="s">
        <v>39</v>
      </c>
      <c r="D6" s="239">
        <f>SUM(D7:D14)</f>
        <v>120</v>
      </c>
      <c r="E6" s="8"/>
    </row>
    <row r="7" spans="1:5" ht="20.100000000000001" customHeight="1">
      <c r="A7" s="199" t="s">
        <v>143</v>
      </c>
      <c r="B7" s="229"/>
      <c r="C7" s="110" t="s">
        <v>214</v>
      </c>
      <c r="D7" s="236"/>
    </row>
    <row r="8" spans="1:5" ht="20.100000000000001" customHeight="1">
      <c r="A8" s="199" t="s">
        <v>144</v>
      </c>
      <c r="B8" s="229"/>
      <c r="C8" s="110" t="s">
        <v>63</v>
      </c>
      <c r="D8" s="236"/>
    </row>
    <row r="9" spans="1:5" ht="20.100000000000001" customHeight="1">
      <c r="A9" s="199" t="s">
        <v>145</v>
      </c>
      <c r="B9" s="229"/>
      <c r="C9" s="110" t="s">
        <v>64</v>
      </c>
      <c r="D9" s="236"/>
    </row>
    <row r="10" spans="1:5" ht="20.100000000000001" customHeight="1">
      <c r="A10" s="199" t="s">
        <v>146</v>
      </c>
      <c r="B10" s="229"/>
      <c r="C10" s="110" t="s">
        <v>65</v>
      </c>
      <c r="D10" s="236">
        <v>120</v>
      </c>
    </row>
    <row r="11" spans="1:5" ht="20.100000000000001" customHeight="1">
      <c r="A11" s="199" t="s">
        <v>147</v>
      </c>
      <c r="B11" s="229"/>
      <c r="C11" s="110" t="s">
        <v>66</v>
      </c>
      <c r="D11" s="236"/>
    </row>
    <row r="12" spans="1:5" ht="20.100000000000001" customHeight="1">
      <c r="A12" s="199" t="s">
        <v>148</v>
      </c>
      <c r="B12" s="229"/>
      <c r="C12" s="110" t="s">
        <v>1577</v>
      </c>
      <c r="D12" s="236"/>
    </row>
    <row r="13" spans="1:5" ht="20.100000000000001" customHeight="1">
      <c r="A13" s="199" t="s">
        <v>149</v>
      </c>
      <c r="B13" s="229"/>
      <c r="C13" s="110" t="s">
        <v>1578</v>
      </c>
      <c r="D13" s="236"/>
    </row>
    <row r="14" spans="1:5" ht="20.100000000000001" customHeight="1">
      <c r="A14" s="199" t="s">
        <v>150</v>
      </c>
      <c r="B14" s="229"/>
      <c r="C14" s="110" t="s">
        <v>1579</v>
      </c>
      <c r="D14" s="236"/>
    </row>
    <row r="15" spans="1:5" ht="20.100000000000001" customHeight="1">
      <c r="A15" s="199" t="s">
        <v>151</v>
      </c>
      <c r="B15" s="229"/>
      <c r="C15" s="110"/>
      <c r="D15" s="236"/>
    </row>
    <row r="16" spans="1:5" ht="20.100000000000001" customHeight="1">
      <c r="A16" s="200" t="s">
        <v>152</v>
      </c>
      <c r="B16" s="229"/>
      <c r="C16" s="110"/>
      <c r="D16" s="236"/>
    </row>
    <row r="17" spans="1:4" ht="20.100000000000001" customHeight="1">
      <c r="A17" s="199" t="s">
        <v>207</v>
      </c>
      <c r="B17" s="229"/>
      <c r="C17" s="201"/>
      <c r="D17" s="260"/>
    </row>
    <row r="18" spans="1:4" ht="20.100000000000001" customHeight="1">
      <c r="A18" s="197" t="s">
        <v>30</v>
      </c>
      <c r="B18" s="232">
        <f>B19+B20+B21+B24</f>
        <v>120</v>
      </c>
      <c r="C18" s="202" t="s">
        <v>31</v>
      </c>
      <c r="D18" s="239">
        <f>SUM(D19:D23)</f>
        <v>0</v>
      </c>
    </row>
    <row r="19" spans="1:4" ht="20.100000000000001" customHeight="1">
      <c r="A19" s="199" t="s">
        <v>1581</v>
      </c>
      <c r="B19" s="257"/>
      <c r="C19" s="110" t="s">
        <v>283</v>
      </c>
      <c r="D19" s="261"/>
    </row>
    <row r="20" spans="1:4" ht="20.100000000000001" customHeight="1">
      <c r="A20" s="199" t="s">
        <v>1356</v>
      </c>
      <c r="B20" s="257"/>
      <c r="C20" s="110" t="s">
        <v>67</v>
      </c>
      <c r="D20" s="261"/>
    </row>
    <row r="21" spans="1:4" ht="20.100000000000001" customHeight="1">
      <c r="A21" s="95" t="s">
        <v>281</v>
      </c>
      <c r="B21" s="257"/>
      <c r="C21" s="204" t="s">
        <v>191</v>
      </c>
      <c r="D21" s="261"/>
    </row>
    <row r="22" spans="1:4" ht="20.100000000000001" customHeight="1">
      <c r="A22" s="203" t="s">
        <v>209</v>
      </c>
      <c r="B22" s="257"/>
      <c r="C22" s="205"/>
      <c r="D22" s="261"/>
    </row>
    <row r="23" spans="1:4" ht="20.100000000000001" customHeight="1">
      <c r="A23" s="153" t="s">
        <v>200</v>
      </c>
      <c r="B23" s="258"/>
      <c r="C23" s="205"/>
      <c r="D23" s="261"/>
    </row>
    <row r="24" spans="1:4" ht="20.100000000000001" customHeight="1">
      <c r="A24" s="159" t="s">
        <v>282</v>
      </c>
      <c r="B24" s="259">
        <v>120</v>
      </c>
      <c r="C24" s="160"/>
      <c r="D24" s="262"/>
    </row>
    <row r="25" spans="1:4" ht="35.1" customHeight="1">
      <c r="A25" s="357" t="s">
        <v>235</v>
      </c>
      <c r="B25" s="357"/>
      <c r="C25" s="357"/>
      <c r="D25" s="357"/>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D274"/>
  <sheetViews>
    <sheetView topLeftCell="A106" workbookViewId="0">
      <selection activeCell="B115" sqref="B115"/>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31" t="s">
        <v>263</v>
      </c>
      <c r="B1" s="331"/>
    </row>
    <row r="2" spans="1:4" ht="35.25" customHeight="1">
      <c r="A2" s="333" t="s">
        <v>1653</v>
      </c>
      <c r="B2" s="333"/>
      <c r="D2" s="29"/>
    </row>
    <row r="3" spans="1:4" ht="20.100000000000001" customHeight="1" thickBot="1">
      <c r="A3" s="210"/>
      <c r="B3" s="12" t="s">
        <v>32</v>
      </c>
    </row>
    <row r="4" spans="1:4" ht="24" customHeight="1">
      <c r="A4" s="278" t="s">
        <v>36</v>
      </c>
      <c r="B4" s="279" t="s">
        <v>153</v>
      </c>
    </row>
    <row r="5" spans="1:4" ht="21.75" customHeight="1">
      <c r="A5" s="282" t="s">
        <v>1358</v>
      </c>
      <c r="B5" s="284">
        <f>B6+B14+B30+B42+B53+B108+B132+B184+B189+B192+B218+B236+B254</f>
        <v>120</v>
      </c>
    </row>
    <row r="6" spans="1:4" ht="20.100000000000001" customHeight="1">
      <c r="A6" s="282" t="s">
        <v>612</v>
      </c>
      <c r="B6" s="284">
        <f>B7</f>
        <v>0</v>
      </c>
    </row>
    <row r="7" spans="1:4" ht="20.100000000000001" customHeight="1">
      <c r="A7" s="282" t="s">
        <v>1359</v>
      </c>
      <c r="B7" s="284">
        <f>SUM(B8:B13)</f>
        <v>0</v>
      </c>
    </row>
    <row r="8" spans="1:4" ht="20.100000000000001" customHeight="1">
      <c r="A8" s="286" t="s">
        <v>1360</v>
      </c>
      <c r="B8" s="284"/>
    </row>
    <row r="9" spans="1:4" ht="20.100000000000001" customHeight="1">
      <c r="A9" s="286" t="s">
        <v>1361</v>
      </c>
      <c r="B9" s="284"/>
    </row>
    <row r="10" spans="1:4" ht="20.100000000000001" customHeight="1">
      <c r="A10" s="286" t="s">
        <v>1362</v>
      </c>
      <c r="B10" s="284"/>
    </row>
    <row r="11" spans="1:4" ht="20.100000000000001" customHeight="1">
      <c r="A11" s="286" t="s">
        <v>1363</v>
      </c>
      <c r="B11" s="284"/>
    </row>
    <row r="12" spans="1:4" ht="20.100000000000001" customHeight="1">
      <c r="A12" s="286" t="s">
        <v>1364</v>
      </c>
      <c r="B12" s="284"/>
    </row>
    <row r="13" spans="1:4" ht="20.100000000000001" customHeight="1">
      <c r="A13" s="286" t="s">
        <v>1365</v>
      </c>
      <c r="B13" s="284"/>
    </row>
    <row r="14" spans="1:4" ht="20.100000000000001" customHeight="1">
      <c r="A14" s="282" t="s">
        <v>661</v>
      </c>
      <c r="B14" s="284">
        <f>B15+B21+B27</f>
        <v>0</v>
      </c>
    </row>
    <row r="15" spans="1:4" ht="20.100000000000001" customHeight="1">
      <c r="A15" s="282" t="s">
        <v>1366</v>
      </c>
      <c r="B15" s="284">
        <f>SUM(B16:B20)</f>
        <v>0</v>
      </c>
    </row>
    <row r="16" spans="1:4" ht="20.100000000000001" customHeight="1">
      <c r="A16" s="286" t="s">
        <v>1367</v>
      </c>
      <c r="B16" s="284"/>
    </row>
    <row r="17" spans="1:2" ht="20.100000000000001" customHeight="1">
      <c r="A17" s="286" t="s">
        <v>1368</v>
      </c>
      <c r="B17" s="284"/>
    </row>
    <row r="18" spans="1:2" ht="20.100000000000001" customHeight="1">
      <c r="A18" s="286" t="s">
        <v>1369</v>
      </c>
      <c r="B18" s="284"/>
    </row>
    <row r="19" spans="1:2" ht="20.100000000000001" customHeight="1">
      <c r="A19" s="286" t="s">
        <v>1370</v>
      </c>
      <c r="B19" s="284"/>
    </row>
    <row r="20" spans="1:2" ht="20.100000000000001" customHeight="1">
      <c r="A20" s="286" t="s">
        <v>1371</v>
      </c>
      <c r="B20" s="284"/>
    </row>
    <row r="21" spans="1:2" ht="20.100000000000001" customHeight="1">
      <c r="A21" s="282" t="s">
        <v>1372</v>
      </c>
      <c r="B21" s="284">
        <f>SUM(B22:B26)</f>
        <v>0</v>
      </c>
    </row>
    <row r="22" spans="1:2" ht="20.100000000000001" customHeight="1">
      <c r="A22" s="286" t="s">
        <v>1373</v>
      </c>
      <c r="B22" s="284"/>
    </row>
    <row r="23" spans="1:2" ht="20.100000000000001" customHeight="1">
      <c r="A23" s="286" t="s">
        <v>1374</v>
      </c>
      <c r="B23" s="284"/>
    </row>
    <row r="24" spans="1:2" ht="20.100000000000001" customHeight="1">
      <c r="A24" s="286" t="s">
        <v>1375</v>
      </c>
      <c r="B24" s="284"/>
    </row>
    <row r="25" spans="1:2" ht="20.100000000000001" customHeight="1">
      <c r="A25" s="286" t="s">
        <v>1376</v>
      </c>
      <c r="B25" s="284"/>
    </row>
    <row r="26" spans="1:2" ht="20.100000000000001" customHeight="1">
      <c r="A26" s="286" t="s">
        <v>1377</v>
      </c>
      <c r="B26" s="284"/>
    </row>
    <row r="27" spans="1:2" ht="20.100000000000001" customHeight="1">
      <c r="A27" s="282" t="s">
        <v>1378</v>
      </c>
      <c r="B27" s="284">
        <f>SUM(B28:B29)</f>
        <v>0</v>
      </c>
    </row>
    <row r="28" spans="1:2" ht="20.100000000000001" customHeight="1">
      <c r="A28" s="286" t="s">
        <v>1379</v>
      </c>
      <c r="B28" s="284"/>
    </row>
    <row r="29" spans="1:2" ht="20.100000000000001" customHeight="1">
      <c r="A29" s="286" t="s">
        <v>1380</v>
      </c>
      <c r="B29" s="284"/>
    </row>
    <row r="30" spans="1:2" ht="20.100000000000001" customHeight="1">
      <c r="A30" s="282" t="s">
        <v>272</v>
      </c>
      <c r="B30" s="284">
        <f>B31+B35+B39</f>
        <v>0</v>
      </c>
    </row>
    <row r="31" spans="1:2" ht="20.100000000000001" customHeight="1">
      <c r="A31" s="282" t="s">
        <v>277</v>
      </c>
      <c r="B31" s="284">
        <f>SUM(B32:B34)</f>
        <v>0</v>
      </c>
    </row>
    <row r="32" spans="1:2" ht="20.100000000000001" customHeight="1">
      <c r="A32" s="286" t="s">
        <v>278</v>
      </c>
      <c r="B32" s="284"/>
    </row>
    <row r="33" spans="1:2" ht="20.100000000000001" customHeight="1">
      <c r="A33" s="286" t="s">
        <v>279</v>
      </c>
      <c r="B33" s="284"/>
    </row>
    <row r="34" spans="1:2" ht="20.100000000000001" customHeight="1">
      <c r="A34" s="286" t="s">
        <v>1381</v>
      </c>
      <c r="B34" s="284"/>
    </row>
    <row r="35" spans="1:2" ht="20.100000000000001" customHeight="1">
      <c r="A35" s="282" t="s">
        <v>280</v>
      </c>
      <c r="B35" s="284">
        <f>SUM(B36:B38)</f>
        <v>0</v>
      </c>
    </row>
    <row r="36" spans="1:2" ht="20.100000000000001" customHeight="1">
      <c r="A36" s="286" t="s">
        <v>278</v>
      </c>
      <c r="B36" s="284"/>
    </row>
    <row r="37" spans="1:2" ht="20.100000000000001" customHeight="1">
      <c r="A37" s="286" t="s">
        <v>279</v>
      </c>
      <c r="B37" s="284"/>
    </row>
    <row r="38" spans="1:2" ht="20.100000000000001" customHeight="1">
      <c r="A38" s="286" t="s">
        <v>1382</v>
      </c>
      <c r="B38" s="284"/>
    </row>
    <row r="39" spans="1:2" ht="20.100000000000001" customHeight="1">
      <c r="A39" s="282" t="s">
        <v>1383</v>
      </c>
      <c r="B39" s="284">
        <f>SUM(B40:B41)</f>
        <v>0</v>
      </c>
    </row>
    <row r="40" spans="1:2" ht="20.100000000000001" customHeight="1">
      <c r="A40" s="286" t="s">
        <v>279</v>
      </c>
      <c r="B40" s="284"/>
    </row>
    <row r="41" spans="1:2" ht="20.100000000000001" customHeight="1">
      <c r="A41" s="286" t="s">
        <v>1384</v>
      </c>
      <c r="B41" s="284"/>
    </row>
    <row r="42" spans="1:2" ht="20.100000000000001" customHeight="1">
      <c r="A42" s="282" t="s">
        <v>874</v>
      </c>
      <c r="B42" s="284">
        <f>B43+B48</f>
        <v>0</v>
      </c>
    </row>
    <row r="43" spans="1:2" ht="20.100000000000001" customHeight="1">
      <c r="A43" s="282" t="s">
        <v>1385</v>
      </c>
      <c r="B43" s="284">
        <f>SUM(B44:B47)</f>
        <v>0</v>
      </c>
    </row>
    <row r="44" spans="1:2" ht="20.100000000000001" customHeight="1">
      <c r="A44" s="286" t="s">
        <v>1386</v>
      </c>
      <c r="B44" s="284"/>
    </row>
    <row r="45" spans="1:2" ht="20.100000000000001" customHeight="1">
      <c r="A45" s="286" t="s">
        <v>1387</v>
      </c>
      <c r="B45" s="284"/>
    </row>
    <row r="46" spans="1:2" ht="20.100000000000001" customHeight="1">
      <c r="A46" s="286" t="s">
        <v>1388</v>
      </c>
      <c r="B46" s="284"/>
    </row>
    <row r="47" spans="1:2" ht="20.100000000000001" customHeight="1">
      <c r="A47" s="286" t="s">
        <v>1389</v>
      </c>
      <c r="B47" s="284"/>
    </row>
    <row r="48" spans="1:2" ht="20.100000000000001" customHeight="1">
      <c r="A48" s="282" t="s">
        <v>1390</v>
      </c>
      <c r="B48" s="284">
        <f>SUM(B49:B52)</f>
        <v>0</v>
      </c>
    </row>
    <row r="49" spans="1:2" ht="20.100000000000001" customHeight="1">
      <c r="A49" s="286" t="s">
        <v>1391</v>
      </c>
      <c r="B49" s="284"/>
    </row>
    <row r="50" spans="1:2" ht="20.100000000000001" customHeight="1">
      <c r="A50" s="286" t="s">
        <v>1392</v>
      </c>
      <c r="B50" s="284"/>
    </row>
    <row r="51" spans="1:2" ht="20.100000000000001" customHeight="1">
      <c r="A51" s="286" t="s">
        <v>1393</v>
      </c>
      <c r="B51" s="284"/>
    </row>
    <row r="52" spans="1:2" ht="20.100000000000001" customHeight="1">
      <c r="A52" s="286" t="s">
        <v>1394</v>
      </c>
      <c r="B52" s="284"/>
    </row>
    <row r="53" spans="1:2" ht="20.100000000000001" customHeight="1">
      <c r="A53" s="282" t="s">
        <v>945</v>
      </c>
      <c r="B53" s="284">
        <f>B54+B67+B71+B72+B78+B82+B86+B90+B96+B99</f>
        <v>0</v>
      </c>
    </row>
    <row r="54" spans="1:2" ht="20.100000000000001" customHeight="1">
      <c r="A54" s="282" t="s">
        <v>1395</v>
      </c>
      <c r="B54" s="284">
        <f>SUM(B55:B66)</f>
        <v>0</v>
      </c>
    </row>
    <row r="55" spans="1:2" ht="35.1" customHeight="1">
      <c r="A55" s="286" t="s">
        <v>1396</v>
      </c>
      <c r="B55" s="284"/>
    </row>
    <row r="56" spans="1:2" ht="20.100000000000001" customHeight="1">
      <c r="A56" s="286" t="s">
        <v>1397</v>
      </c>
      <c r="B56" s="284"/>
    </row>
    <row r="57" spans="1:2" ht="20.100000000000001" customHeight="1">
      <c r="A57" s="286" t="s">
        <v>1398</v>
      </c>
      <c r="B57" s="284"/>
    </row>
    <row r="58" spans="1:2" ht="20.100000000000001" customHeight="1">
      <c r="A58" s="286" t="s">
        <v>1399</v>
      </c>
      <c r="B58" s="284"/>
    </row>
    <row r="59" spans="1:2" ht="20.100000000000001" customHeight="1">
      <c r="A59" s="286" t="s">
        <v>1400</v>
      </c>
      <c r="B59" s="284"/>
    </row>
    <row r="60" spans="1:2" ht="20.100000000000001" customHeight="1">
      <c r="A60" s="286" t="s">
        <v>1401</v>
      </c>
      <c r="B60" s="284"/>
    </row>
    <row r="61" spans="1:2" ht="20.100000000000001" customHeight="1">
      <c r="A61" s="286" t="s">
        <v>1402</v>
      </c>
      <c r="B61" s="284"/>
    </row>
    <row r="62" spans="1:2" ht="20.100000000000001" customHeight="1">
      <c r="A62" s="286" t="s">
        <v>1403</v>
      </c>
      <c r="B62" s="284"/>
    </row>
    <row r="63" spans="1:2" ht="20.100000000000001" customHeight="1">
      <c r="A63" s="286" t="s">
        <v>1404</v>
      </c>
      <c r="B63" s="284"/>
    </row>
    <row r="64" spans="1:2" ht="20.100000000000001" customHeight="1">
      <c r="A64" s="286" t="s">
        <v>1405</v>
      </c>
      <c r="B64" s="284"/>
    </row>
    <row r="65" spans="1:2" ht="20.100000000000001" customHeight="1">
      <c r="A65" s="286" t="s">
        <v>1252</v>
      </c>
      <c r="B65" s="284"/>
    </row>
    <row r="66" spans="1:2" ht="20.100000000000001" customHeight="1">
      <c r="A66" s="286" t="s">
        <v>1406</v>
      </c>
      <c r="B66" s="284"/>
    </row>
    <row r="67" spans="1:2" ht="20.100000000000001" customHeight="1">
      <c r="A67" s="282" t="s">
        <v>1407</v>
      </c>
      <c r="B67" s="284">
        <f>SUM(B68:B70)</f>
        <v>0</v>
      </c>
    </row>
    <row r="68" spans="1:2" ht="20.100000000000001" customHeight="1">
      <c r="A68" s="286" t="s">
        <v>1396</v>
      </c>
      <c r="B68" s="284"/>
    </row>
    <row r="69" spans="1:2" ht="20.100000000000001" customHeight="1">
      <c r="A69" s="286" t="s">
        <v>1397</v>
      </c>
      <c r="B69" s="284"/>
    </row>
    <row r="70" spans="1:2" ht="20.100000000000001" customHeight="1">
      <c r="A70" s="286" t="s">
        <v>1408</v>
      </c>
      <c r="B70" s="284"/>
    </row>
    <row r="71" spans="1:2" ht="20.100000000000001" customHeight="1">
      <c r="A71" s="282" t="s">
        <v>215</v>
      </c>
      <c r="B71" s="284"/>
    </row>
    <row r="72" spans="1:2" ht="20.100000000000001" customHeight="1">
      <c r="A72" s="282" t="s">
        <v>1409</v>
      </c>
      <c r="B72" s="284">
        <f>SUM(B73:B77)</f>
        <v>0</v>
      </c>
    </row>
    <row r="73" spans="1:2" ht="20.100000000000001" customHeight="1">
      <c r="A73" s="286" t="s">
        <v>1410</v>
      </c>
      <c r="B73" s="284"/>
    </row>
    <row r="74" spans="1:2" ht="20.100000000000001" customHeight="1">
      <c r="A74" s="286" t="s">
        <v>1411</v>
      </c>
      <c r="B74" s="284"/>
    </row>
    <row r="75" spans="1:2" ht="20.100000000000001" customHeight="1">
      <c r="A75" s="286" t="s">
        <v>1412</v>
      </c>
      <c r="B75" s="284"/>
    </row>
    <row r="76" spans="1:2" ht="20.100000000000001" customHeight="1">
      <c r="A76" s="286" t="s">
        <v>1413</v>
      </c>
      <c r="B76" s="284"/>
    </row>
    <row r="77" spans="1:2" ht="20.100000000000001" customHeight="1">
      <c r="A77" s="286" t="s">
        <v>1414</v>
      </c>
      <c r="B77" s="284"/>
    </row>
    <row r="78" spans="1:2" ht="20.100000000000001" customHeight="1">
      <c r="A78" s="282" t="s">
        <v>1415</v>
      </c>
      <c r="B78" s="284">
        <f>SUM(B79:B81)</f>
        <v>0</v>
      </c>
    </row>
    <row r="79" spans="1:2" ht="20.100000000000001" customHeight="1">
      <c r="A79" s="286" t="s">
        <v>1416</v>
      </c>
      <c r="B79" s="284"/>
    </row>
    <row r="80" spans="1:2" ht="20.100000000000001" customHeight="1">
      <c r="A80" s="286" t="s">
        <v>1417</v>
      </c>
      <c r="B80" s="284"/>
    </row>
    <row r="81" spans="1:2" ht="20.100000000000001" customHeight="1">
      <c r="A81" s="286" t="s">
        <v>1418</v>
      </c>
      <c r="B81" s="284"/>
    </row>
    <row r="82" spans="1:2" ht="20.100000000000001" customHeight="1">
      <c r="A82" s="282" t="s">
        <v>1419</v>
      </c>
      <c r="B82" s="284">
        <f>SUM(B83:B85)</f>
        <v>0</v>
      </c>
    </row>
    <row r="83" spans="1:2" ht="20.100000000000001" customHeight="1">
      <c r="A83" s="286" t="s">
        <v>1396</v>
      </c>
      <c r="B83" s="284"/>
    </row>
    <row r="84" spans="1:2" ht="20.100000000000001" customHeight="1">
      <c r="A84" s="286" t="s">
        <v>1397</v>
      </c>
      <c r="B84" s="284"/>
    </row>
    <row r="85" spans="1:2" ht="20.100000000000001" customHeight="1">
      <c r="A85" s="286" t="s">
        <v>1420</v>
      </c>
      <c r="B85" s="284"/>
    </row>
    <row r="86" spans="1:2" ht="20.100000000000001" customHeight="1">
      <c r="A86" s="282" t="s">
        <v>1421</v>
      </c>
      <c r="B86" s="284">
        <f>SUM(B87:B89)</f>
        <v>0</v>
      </c>
    </row>
    <row r="87" spans="1:2" ht="20.100000000000001" customHeight="1">
      <c r="A87" s="286" t="s">
        <v>1396</v>
      </c>
      <c r="B87" s="284"/>
    </row>
    <row r="88" spans="1:2" ht="20.100000000000001" customHeight="1">
      <c r="A88" s="286" t="s">
        <v>1397</v>
      </c>
      <c r="B88" s="284"/>
    </row>
    <row r="89" spans="1:2" ht="20.100000000000001" customHeight="1">
      <c r="A89" s="286" t="s">
        <v>1422</v>
      </c>
      <c r="B89" s="284"/>
    </row>
    <row r="90" spans="1:2" ht="20.100000000000001" customHeight="1">
      <c r="A90" s="282" t="s">
        <v>1423</v>
      </c>
      <c r="B90" s="284">
        <f>SUM(B91:B95)</f>
        <v>0</v>
      </c>
    </row>
    <row r="91" spans="1:2" ht="20.100000000000001" customHeight="1">
      <c r="A91" s="286" t="s">
        <v>1410</v>
      </c>
      <c r="B91" s="284"/>
    </row>
    <row r="92" spans="1:2" ht="20.100000000000001" customHeight="1">
      <c r="A92" s="286" t="s">
        <v>1411</v>
      </c>
      <c r="B92" s="284"/>
    </row>
    <row r="93" spans="1:2" ht="20.100000000000001" customHeight="1">
      <c r="A93" s="286" t="s">
        <v>1412</v>
      </c>
      <c r="B93" s="284"/>
    </row>
    <row r="94" spans="1:2" ht="20.100000000000001" customHeight="1">
      <c r="A94" s="286" t="s">
        <v>1413</v>
      </c>
      <c r="B94" s="284"/>
    </row>
    <row r="95" spans="1:2" ht="20.100000000000001" customHeight="1">
      <c r="A95" s="286" t="s">
        <v>1424</v>
      </c>
      <c r="B95" s="284"/>
    </row>
    <row r="96" spans="1:2" ht="20.100000000000001" customHeight="1">
      <c r="A96" s="282" t="s">
        <v>1425</v>
      </c>
      <c r="B96" s="284">
        <f>SUM(B97:B98)</f>
        <v>0</v>
      </c>
    </row>
    <row r="97" spans="1:2" ht="20.100000000000001" customHeight="1">
      <c r="A97" s="286" t="s">
        <v>1416</v>
      </c>
      <c r="B97" s="284"/>
    </row>
    <row r="98" spans="1:2" ht="20.100000000000001" customHeight="1">
      <c r="A98" s="286" t="s">
        <v>1426</v>
      </c>
      <c r="B98" s="284"/>
    </row>
    <row r="99" spans="1:2" ht="20.100000000000001" customHeight="1">
      <c r="A99" s="282" t="s">
        <v>1427</v>
      </c>
      <c r="B99" s="284">
        <f>SUM(B100:B107)</f>
        <v>0</v>
      </c>
    </row>
    <row r="100" spans="1:2" ht="20.100000000000001" customHeight="1">
      <c r="A100" s="286" t="s">
        <v>1396</v>
      </c>
      <c r="B100" s="284"/>
    </row>
    <row r="101" spans="1:2" ht="20.100000000000001" customHeight="1">
      <c r="A101" s="286" t="s">
        <v>1397</v>
      </c>
      <c r="B101" s="284"/>
    </row>
    <row r="102" spans="1:2" ht="20.100000000000001" customHeight="1">
      <c r="A102" s="286" t="s">
        <v>1398</v>
      </c>
      <c r="B102" s="284"/>
    </row>
    <row r="103" spans="1:2" ht="20.100000000000001" customHeight="1">
      <c r="A103" s="286" t="s">
        <v>1399</v>
      </c>
      <c r="B103" s="284"/>
    </row>
    <row r="104" spans="1:2" ht="20.100000000000001" customHeight="1">
      <c r="A104" s="286" t="s">
        <v>1402</v>
      </c>
      <c r="B104" s="284"/>
    </row>
    <row r="105" spans="1:2" ht="20.100000000000001" customHeight="1">
      <c r="A105" s="286" t="s">
        <v>1404</v>
      </c>
      <c r="B105" s="284"/>
    </row>
    <row r="106" spans="1:2" ht="20.100000000000001" customHeight="1">
      <c r="A106" s="286" t="s">
        <v>1405</v>
      </c>
      <c r="B106" s="284"/>
    </row>
    <row r="107" spans="1:2" ht="20.100000000000001" customHeight="1">
      <c r="A107" s="286" t="s">
        <v>1428</v>
      </c>
      <c r="B107" s="284"/>
    </row>
    <row r="108" spans="1:2" ht="20.100000000000001" customHeight="1">
      <c r="A108" s="282" t="s">
        <v>965</v>
      </c>
      <c r="B108" s="284">
        <f>B109+B114+B119+B124+B127</f>
        <v>120</v>
      </c>
    </row>
    <row r="109" spans="1:2" ht="20.100000000000001" customHeight="1">
      <c r="A109" s="282" t="s">
        <v>1429</v>
      </c>
      <c r="B109" s="284">
        <f>SUM(B110:B113)</f>
        <v>0</v>
      </c>
    </row>
    <row r="110" spans="1:2" ht="20.100000000000001" customHeight="1">
      <c r="A110" s="286" t="s">
        <v>279</v>
      </c>
      <c r="B110" s="284"/>
    </row>
    <row r="111" spans="1:2" ht="20.100000000000001" customHeight="1">
      <c r="A111" s="286" t="s">
        <v>1430</v>
      </c>
      <c r="B111" s="284"/>
    </row>
    <row r="112" spans="1:2" ht="20.100000000000001" customHeight="1">
      <c r="A112" s="286" t="s">
        <v>1431</v>
      </c>
      <c r="B112" s="284"/>
    </row>
    <row r="113" spans="1:2" ht="20.100000000000001" customHeight="1">
      <c r="A113" s="286" t="s">
        <v>1432</v>
      </c>
      <c r="B113" s="284"/>
    </row>
    <row r="114" spans="1:2" ht="20.100000000000001" customHeight="1">
      <c r="A114" s="282" t="s">
        <v>1433</v>
      </c>
      <c r="B114" s="284">
        <f>SUM(B115:B118)</f>
        <v>120</v>
      </c>
    </row>
    <row r="115" spans="1:2" ht="20.100000000000001" customHeight="1">
      <c r="A115" s="286" t="s">
        <v>279</v>
      </c>
      <c r="B115" s="284">
        <v>120</v>
      </c>
    </row>
    <row r="116" spans="1:2" ht="20.100000000000001" customHeight="1">
      <c r="A116" s="286" t="s">
        <v>1430</v>
      </c>
      <c r="B116" s="284"/>
    </row>
    <row r="117" spans="1:2" ht="20.100000000000001" customHeight="1">
      <c r="A117" s="286" t="s">
        <v>1434</v>
      </c>
      <c r="B117" s="284"/>
    </row>
    <row r="118" spans="1:2" ht="20.100000000000001" customHeight="1">
      <c r="A118" s="286" t="s">
        <v>1435</v>
      </c>
      <c r="B118" s="284"/>
    </row>
    <row r="119" spans="1:2" ht="20.100000000000001" customHeight="1">
      <c r="A119" s="282" t="s">
        <v>1436</v>
      </c>
      <c r="B119" s="284">
        <f>SUM(B120:B123)</f>
        <v>0</v>
      </c>
    </row>
    <row r="120" spans="1:2" ht="20.100000000000001" customHeight="1">
      <c r="A120" s="286" t="s">
        <v>1030</v>
      </c>
      <c r="B120" s="284"/>
    </row>
    <row r="121" spans="1:2" ht="20.100000000000001" customHeight="1">
      <c r="A121" s="286" t="s">
        <v>1437</v>
      </c>
      <c r="B121" s="284"/>
    </row>
    <row r="122" spans="1:2" ht="20.100000000000001" customHeight="1">
      <c r="A122" s="286" t="s">
        <v>1438</v>
      </c>
      <c r="B122" s="284"/>
    </row>
    <row r="123" spans="1:2" ht="20.100000000000001" customHeight="1">
      <c r="A123" s="286" t="s">
        <v>1439</v>
      </c>
      <c r="B123" s="284"/>
    </row>
    <row r="124" spans="1:2" ht="20.100000000000001" customHeight="1">
      <c r="A124" s="282" t="s">
        <v>1440</v>
      </c>
      <c r="B124" s="284">
        <f>SUM(B125:B126)</f>
        <v>0</v>
      </c>
    </row>
    <row r="125" spans="1:2" ht="20.100000000000001" customHeight="1">
      <c r="A125" s="286" t="s">
        <v>279</v>
      </c>
      <c r="B125" s="284"/>
    </row>
    <row r="126" spans="1:2" ht="20.100000000000001" customHeight="1">
      <c r="A126" s="286" t="s">
        <v>1441</v>
      </c>
      <c r="B126" s="284"/>
    </row>
    <row r="127" spans="1:2" ht="20.100000000000001" customHeight="1">
      <c r="A127" s="282" t="s">
        <v>1442</v>
      </c>
      <c r="B127" s="284">
        <f>SUM(B128:B131)</f>
        <v>0</v>
      </c>
    </row>
    <row r="128" spans="1:2" ht="20.100000000000001" customHeight="1">
      <c r="A128" s="286" t="s">
        <v>1030</v>
      </c>
      <c r="B128" s="284"/>
    </row>
    <row r="129" spans="1:2" ht="20.100000000000001" customHeight="1">
      <c r="A129" s="286" t="s">
        <v>1443</v>
      </c>
      <c r="B129" s="284"/>
    </row>
    <row r="130" spans="1:2" ht="20.100000000000001" customHeight="1">
      <c r="A130" s="286" t="s">
        <v>1438</v>
      </c>
      <c r="B130" s="284"/>
    </row>
    <row r="131" spans="1:2" ht="20.100000000000001" customHeight="1">
      <c r="A131" s="286" t="s">
        <v>1444</v>
      </c>
      <c r="B131" s="284"/>
    </row>
    <row r="132" spans="1:2" ht="20.100000000000001" customHeight="1">
      <c r="A132" s="282" t="s">
        <v>1061</v>
      </c>
      <c r="B132" s="284">
        <f>B133+B138+B143+B148+B157+B164+B173+B176+B179+B180</f>
        <v>0</v>
      </c>
    </row>
    <row r="133" spans="1:2" ht="20.100000000000001" customHeight="1">
      <c r="A133" s="282" t="s">
        <v>1445</v>
      </c>
      <c r="B133" s="284">
        <f>SUM(B134:B137)</f>
        <v>0</v>
      </c>
    </row>
    <row r="134" spans="1:2" ht="20.100000000000001" customHeight="1">
      <c r="A134" s="286" t="s">
        <v>1063</v>
      </c>
      <c r="B134" s="284"/>
    </row>
    <row r="135" spans="1:2" ht="20.100000000000001" customHeight="1">
      <c r="A135" s="286" t="s">
        <v>1064</v>
      </c>
      <c r="B135" s="284"/>
    </row>
    <row r="136" spans="1:2" ht="20.100000000000001" customHeight="1">
      <c r="A136" s="286" t="s">
        <v>1446</v>
      </c>
      <c r="B136" s="284"/>
    </row>
    <row r="137" spans="1:2" ht="20.100000000000001" customHeight="1">
      <c r="A137" s="286" t="s">
        <v>1447</v>
      </c>
      <c r="B137" s="284"/>
    </row>
    <row r="138" spans="1:2" ht="20.100000000000001" customHeight="1">
      <c r="A138" s="282" t="s">
        <v>1448</v>
      </c>
      <c r="B138" s="284">
        <f>SUM(B139:B142)</f>
        <v>0</v>
      </c>
    </row>
    <row r="139" spans="1:2" ht="20.100000000000001" customHeight="1">
      <c r="A139" s="286" t="s">
        <v>1446</v>
      </c>
      <c r="B139" s="284"/>
    </row>
    <row r="140" spans="1:2" ht="20.100000000000001" customHeight="1">
      <c r="A140" s="286" t="s">
        <v>1449</v>
      </c>
      <c r="B140" s="284"/>
    </row>
    <row r="141" spans="1:2" ht="20.100000000000001" customHeight="1">
      <c r="A141" s="286" t="s">
        <v>1450</v>
      </c>
      <c r="B141" s="284"/>
    </row>
    <row r="142" spans="1:2" ht="20.100000000000001" customHeight="1">
      <c r="A142" s="286" t="s">
        <v>1451</v>
      </c>
      <c r="B142" s="284"/>
    </row>
    <row r="143" spans="1:2" ht="20.100000000000001" customHeight="1">
      <c r="A143" s="282" t="s">
        <v>1452</v>
      </c>
      <c r="B143" s="284">
        <f>SUM(B144:B147)</f>
        <v>0</v>
      </c>
    </row>
    <row r="144" spans="1:2" ht="20.100000000000001" customHeight="1">
      <c r="A144" s="286" t="s">
        <v>1070</v>
      </c>
      <c r="B144" s="284"/>
    </row>
    <row r="145" spans="1:2" ht="20.100000000000001" customHeight="1">
      <c r="A145" s="286" t="s">
        <v>1453</v>
      </c>
      <c r="B145" s="284"/>
    </row>
    <row r="146" spans="1:2" ht="20.100000000000001" customHeight="1">
      <c r="A146" s="286" t="s">
        <v>1454</v>
      </c>
      <c r="B146" s="284"/>
    </row>
    <row r="147" spans="1:2" ht="20.100000000000001" customHeight="1">
      <c r="A147" s="286" t="s">
        <v>1455</v>
      </c>
      <c r="B147" s="284"/>
    </row>
    <row r="148" spans="1:2" ht="20.100000000000001" customHeight="1">
      <c r="A148" s="282" t="s">
        <v>1456</v>
      </c>
      <c r="B148" s="284">
        <f>SUM(B149:B156)</f>
        <v>0</v>
      </c>
    </row>
    <row r="149" spans="1:2" ht="20.100000000000001" customHeight="1">
      <c r="A149" s="286" t="s">
        <v>1457</v>
      </c>
      <c r="B149" s="284"/>
    </row>
    <row r="150" spans="1:2" ht="20.100000000000001" customHeight="1">
      <c r="A150" s="286" t="s">
        <v>1458</v>
      </c>
      <c r="B150" s="284"/>
    </row>
    <row r="151" spans="1:2" ht="20.100000000000001" customHeight="1">
      <c r="A151" s="286" t="s">
        <v>1459</v>
      </c>
      <c r="B151" s="284"/>
    </row>
    <row r="152" spans="1:2" ht="20.100000000000001" customHeight="1">
      <c r="A152" s="286" t="s">
        <v>1460</v>
      </c>
      <c r="B152" s="284"/>
    </row>
    <row r="153" spans="1:2" ht="20.100000000000001" customHeight="1">
      <c r="A153" s="286" t="s">
        <v>1461</v>
      </c>
      <c r="B153" s="284"/>
    </row>
    <row r="154" spans="1:2" ht="20.100000000000001" customHeight="1">
      <c r="A154" s="286" t="s">
        <v>1462</v>
      </c>
      <c r="B154" s="284"/>
    </row>
    <row r="155" spans="1:2" ht="20.100000000000001" customHeight="1">
      <c r="A155" s="286" t="s">
        <v>1463</v>
      </c>
      <c r="B155" s="284"/>
    </row>
    <row r="156" spans="1:2" ht="20.100000000000001" customHeight="1">
      <c r="A156" s="286" t="s">
        <v>1464</v>
      </c>
      <c r="B156" s="284"/>
    </row>
    <row r="157" spans="1:2" ht="20.100000000000001" customHeight="1">
      <c r="A157" s="282" t="s">
        <v>1465</v>
      </c>
      <c r="B157" s="284">
        <f>SUM(B158:B163)</f>
        <v>0</v>
      </c>
    </row>
    <row r="158" spans="1:2" ht="20.100000000000001" customHeight="1">
      <c r="A158" s="286" t="s">
        <v>1466</v>
      </c>
      <c r="B158" s="284"/>
    </row>
    <row r="159" spans="1:2" ht="20.100000000000001" customHeight="1">
      <c r="A159" s="286" t="s">
        <v>1467</v>
      </c>
      <c r="B159" s="284"/>
    </row>
    <row r="160" spans="1:2" ht="20.100000000000001" customHeight="1">
      <c r="A160" s="286" t="s">
        <v>1468</v>
      </c>
      <c r="B160" s="284"/>
    </row>
    <row r="161" spans="1:2" ht="20.100000000000001" customHeight="1">
      <c r="A161" s="286" t="s">
        <v>1469</v>
      </c>
      <c r="B161" s="284"/>
    </row>
    <row r="162" spans="1:2" ht="20.100000000000001" customHeight="1">
      <c r="A162" s="286" t="s">
        <v>1470</v>
      </c>
      <c r="B162" s="284"/>
    </row>
    <row r="163" spans="1:2" ht="20.100000000000001" customHeight="1">
      <c r="A163" s="286" t="s">
        <v>1471</v>
      </c>
      <c r="B163" s="284"/>
    </row>
    <row r="164" spans="1:2" ht="20.100000000000001" customHeight="1">
      <c r="A164" s="282" t="s">
        <v>1472</v>
      </c>
      <c r="B164" s="284">
        <f>SUM(B165:B172)</f>
        <v>0</v>
      </c>
    </row>
    <row r="165" spans="1:2" ht="20.100000000000001" customHeight="1">
      <c r="A165" s="286" t="s">
        <v>1473</v>
      </c>
      <c r="B165" s="284"/>
    </row>
    <row r="166" spans="1:2" ht="20.100000000000001" customHeight="1">
      <c r="A166" s="286" t="s">
        <v>1091</v>
      </c>
      <c r="B166" s="284"/>
    </row>
    <row r="167" spans="1:2" ht="20.100000000000001" customHeight="1">
      <c r="A167" s="286" t="s">
        <v>1474</v>
      </c>
      <c r="B167" s="284"/>
    </row>
    <row r="168" spans="1:2" ht="20.100000000000001" customHeight="1">
      <c r="A168" s="286" t="s">
        <v>1475</v>
      </c>
      <c r="B168" s="284"/>
    </row>
    <row r="169" spans="1:2" ht="20.100000000000001" customHeight="1">
      <c r="A169" s="286" t="s">
        <v>1476</v>
      </c>
      <c r="B169" s="284"/>
    </row>
    <row r="170" spans="1:2" ht="20.100000000000001" customHeight="1">
      <c r="A170" s="286" t="s">
        <v>1477</v>
      </c>
      <c r="B170" s="284"/>
    </row>
    <row r="171" spans="1:2" ht="20.100000000000001" customHeight="1">
      <c r="A171" s="286" t="s">
        <v>1478</v>
      </c>
      <c r="B171" s="284"/>
    </row>
    <row r="172" spans="1:2" ht="20.100000000000001" customHeight="1">
      <c r="A172" s="286" t="s">
        <v>1479</v>
      </c>
      <c r="B172" s="284"/>
    </row>
    <row r="173" spans="1:2" ht="20.100000000000001" customHeight="1">
      <c r="A173" s="282" t="s">
        <v>1480</v>
      </c>
      <c r="B173" s="284">
        <f>SUM(B174:B175)</f>
        <v>0</v>
      </c>
    </row>
    <row r="174" spans="1:2" ht="20.100000000000001" customHeight="1">
      <c r="A174" s="286" t="s">
        <v>1063</v>
      </c>
      <c r="B174" s="284"/>
    </row>
    <row r="175" spans="1:2" ht="20.100000000000001" customHeight="1">
      <c r="A175" s="286" t="s">
        <v>1481</v>
      </c>
      <c r="B175" s="284"/>
    </row>
    <row r="176" spans="1:2" ht="20.100000000000001" customHeight="1">
      <c r="A176" s="282" t="s">
        <v>1482</v>
      </c>
      <c r="B176" s="284">
        <f>SUM(B177:B178)</f>
        <v>0</v>
      </c>
    </row>
    <row r="177" spans="1:2" ht="20.100000000000001" customHeight="1">
      <c r="A177" s="286" t="s">
        <v>1063</v>
      </c>
      <c r="B177" s="284"/>
    </row>
    <row r="178" spans="1:2" ht="20.100000000000001" customHeight="1">
      <c r="A178" s="286" t="s">
        <v>1483</v>
      </c>
      <c r="B178" s="284"/>
    </row>
    <row r="179" spans="1:2" ht="20.100000000000001" customHeight="1">
      <c r="A179" s="282" t="s">
        <v>1484</v>
      </c>
      <c r="B179" s="284"/>
    </row>
    <row r="180" spans="1:2" ht="20.100000000000001" customHeight="1">
      <c r="A180" s="282" t="s">
        <v>1485</v>
      </c>
      <c r="B180" s="284">
        <f>SUM(B181:B183)</f>
        <v>0</v>
      </c>
    </row>
    <row r="181" spans="1:2" ht="20.100000000000001" customHeight="1">
      <c r="A181" s="286" t="s">
        <v>1070</v>
      </c>
      <c r="B181" s="284"/>
    </row>
    <row r="182" spans="1:2" ht="20.100000000000001" customHeight="1">
      <c r="A182" s="286" t="s">
        <v>1454</v>
      </c>
      <c r="B182" s="284"/>
    </row>
    <row r="183" spans="1:2" ht="20.100000000000001" customHeight="1">
      <c r="A183" s="286" t="s">
        <v>1486</v>
      </c>
      <c r="B183" s="284"/>
    </row>
    <row r="184" spans="1:2" ht="20.100000000000001" customHeight="1">
      <c r="A184" s="282" t="s">
        <v>1112</v>
      </c>
      <c r="B184" s="284">
        <f>B185</f>
        <v>0</v>
      </c>
    </row>
    <row r="185" spans="1:2" ht="20.100000000000001" customHeight="1">
      <c r="A185" s="282" t="s">
        <v>1487</v>
      </c>
      <c r="B185" s="284">
        <f>SUM(B186:B188)</f>
        <v>0</v>
      </c>
    </row>
    <row r="186" spans="1:2" ht="20.100000000000001" customHeight="1">
      <c r="A186" s="286" t="s">
        <v>1488</v>
      </c>
      <c r="B186" s="284"/>
    </row>
    <row r="187" spans="1:2" ht="20.100000000000001" customHeight="1">
      <c r="A187" s="286" t="s">
        <v>1489</v>
      </c>
      <c r="B187" s="284"/>
    </row>
    <row r="188" spans="1:2" ht="20.100000000000001" customHeight="1">
      <c r="A188" s="286" t="s">
        <v>1490</v>
      </c>
      <c r="B188" s="284"/>
    </row>
    <row r="189" spans="1:2" ht="20.100000000000001" customHeight="1">
      <c r="A189" s="282" t="s">
        <v>1170</v>
      </c>
      <c r="B189" s="284">
        <f>SUM(B190:B191)</f>
        <v>0</v>
      </c>
    </row>
    <row r="190" spans="1:2" ht="20.100000000000001" customHeight="1">
      <c r="A190" s="286" t="s">
        <v>1491</v>
      </c>
      <c r="B190" s="284"/>
    </row>
    <row r="191" spans="1:2" ht="20.100000000000001" customHeight="1">
      <c r="A191" s="286" t="s">
        <v>1492</v>
      </c>
      <c r="B191" s="284"/>
    </row>
    <row r="192" spans="1:2" ht="20.100000000000001" customHeight="1">
      <c r="A192" s="282" t="s">
        <v>1343</v>
      </c>
      <c r="B192" s="284">
        <f>B193+B197+B206</f>
        <v>0</v>
      </c>
    </row>
    <row r="193" spans="1:2" ht="20.100000000000001" customHeight="1">
      <c r="A193" s="282" t="s">
        <v>1493</v>
      </c>
      <c r="B193" s="284">
        <f>SUM(B194:B196)</f>
        <v>0</v>
      </c>
    </row>
    <row r="194" spans="1:2" ht="20.100000000000001" customHeight="1">
      <c r="A194" s="286" t="s">
        <v>1494</v>
      </c>
      <c r="B194" s="284"/>
    </row>
    <row r="195" spans="1:2" ht="20.100000000000001" customHeight="1">
      <c r="A195" s="286" t="s">
        <v>1495</v>
      </c>
      <c r="B195" s="284"/>
    </row>
    <row r="196" spans="1:2" ht="20.100000000000001" customHeight="1">
      <c r="A196" s="286" t="s">
        <v>1496</v>
      </c>
      <c r="B196" s="284"/>
    </row>
    <row r="197" spans="1:2" ht="20.100000000000001" customHeight="1">
      <c r="A197" s="282" t="s">
        <v>1497</v>
      </c>
      <c r="B197" s="284">
        <f>SUM(B198:B205)</f>
        <v>0</v>
      </c>
    </row>
    <row r="198" spans="1:2" ht="20.100000000000001" customHeight="1">
      <c r="A198" s="286" t="s">
        <v>1498</v>
      </c>
      <c r="B198" s="284"/>
    </row>
    <row r="199" spans="1:2" ht="20.100000000000001" customHeight="1">
      <c r="A199" s="286" t="s">
        <v>1499</v>
      </c>
      <c r="B199" s="284"/>
    </row>
    <row r="200" spans="1:2" ht="20.100000000000001" customHeight="1">
      <c r="A200" s="286" t="s">
        <v>1500</v>
      </c>
      <c r="B200" s="284"/>
    </row>
    <row r="201" spans="1:2" ht="20.100000000000001" customHeight="1">
      <c r="A201" s="286" t="s">
        <v>1501</v>
      </c>
      <c r="B201" s="284"/>
    </row>
    <row r="202" spans="1:2" ht="20.100000000000001" customHeight="1">
      <c r="A202" s="286" t="s">
        <v>1502</v>
      </c>
      <c r="B202" s="284"/>
    </row>
    <row r="203" spans="1:2" ht="20.100000000000001" customHeight="1">
      <c r="A203" s="286" t="s">
        <v>1503</v>
      </c>
      <c r="B203" s="284"/>
    </row>
    <row r="204" spans="1:2" ht="20.100000000000001" customHeight="1">
      <c r="A204" s="286" t="s">
        <v>1504</v>
      </c>
      <c r="B204" s="284"/>
    </row>
    <row r="205" spans="1:2" ht="20.100000000000001" customHeight="1">
      <c r="A205" s="286" t="s">
        <v>1505</v>
      </c>
      <c r="B205" s="284"/>
    </row>
    <row r="206" spans="1:2" ht="20.100000000000001" customHeight="1">
      <c r="A206" s="282" t="s">
        <v>1506</v>
      </c>
      <c r="B206" s="284">
        <f>SUM(B207:B217)</f>
        <v>0</v>
      </c>
    </row>
    <row r="207" spans="1:2" ht="20.100000000000001" customHeight="1">
      <c r="A207" s="286" t="s">
        <v>1507</v>
      </c>
      <c r="B207" s="284"/>
    </row>
    <row r="208" spans="1:2" ht="20.100000000000001" customHeight="1">
      <c r="A208" s="286" t="s">
        <v>1508</v>
      </c>
      <c r="B208" s="284"/>
    </row>
    <row r="209" spans="1:2" ht="20.100000000000001" customHeight="1">
      <c r="A209" s="286" t="s">
        <v>1509</v>
      </c>
      <c r="B209" s="284"/>
    </row>
    <row r="210" spans="1:2" ht="20.100000000000001" customHeight="1">
      <c r="A210" s="286" t="s">
        <v>1510</v>
      </c>
      <c r="B210" s="284"/>
    </row>
    <row r="211" spans="1:2" ht="20.100000000000001" customHeight="1">
      <c r="A211" s="286" t="s">
        <v>1511</v>
      </c>
      <c r="B211" s="284"/>
    </row>
    <row r="212" spans="1:2" ht="20.100000000000001" customHeight="1">
      <c r="A212" s="286" t="s">
        <v>1512</v>
      </c>
      <c r="B212" s="284"/>
    </row>
    <row r="213" spans="1:2" ht="20.100000000000001" customHeight="1">
      <c r="A213" s="286" t="s">
        <v>1513</v>
      </c>
      <c r="B213" s="284"/>
    </row>
    <row r="214" spans="1:2" ht="20.100000000000001" customHeight="1">
      <c r="A214" s="286" t="s">
        <v>1514</v>
      </c>
      <c r="B214" s="284"/>
    </row>
    <row r="215" spans="1:2" ht="20.100000000000001" customHeight="1">
      <c r="A215" s="286" t="s">
        <v>1515</v>
      </c>
      <c r="B215" s="284"/>
    </row>
    <row r="216" spans="1:2" ht="20.100000000000001" customHeight="1">
      <c r="A216" s="286" t="s">
        <v>1516</v>
      </c>
      <c r="B216" s="284"/>
    </row>
    <row r="217" spans="1:2" ht="20.100000000000001" customHeight="1">
      <c r="A217" s="286" t="s">
        <v>1517</v>
      </c>
      <c r="B217" s="284"/>
    </row>
    <row r="218" spans="1:2" ht="20.100000000000001" customHeight="1">
      <c r="A218" s="282" t="s">
        <v>1344</v>
      </c>
      <c r="B218" s="284">
        <f>B219</f>
        <v>0</v>
      </c>
    </row>
    <row r="219" spans="1:2" ht="20.100000000000001" customHeight="1">
      <c r="A219" s="282" t="s">
        <v>1518</v>
      </c>
      <c r="B219" s="284">
        <f>SUM(B220:B235)</f>
        <v>0</v>
      </c>
    </row>
    <row r="220" spans="1:2" ht="20.100000000000001" customHeight="1">
      <c r="A220" s="286" t="s">
        <v>1519</v>
      </c>
      <c r="B220" s="284"/>
    </row>
    <row r="221" spans="1:2" ht="20.100000000000001" customHeight="1">
      <c r="A221" s="286" t="s">
        <v>1520</v>
      </c>
      <c r="B221" s="284"/>
    </row>
    <row r="222" spans="1:2" ht="20.100000000000001" customHeight="1">
      <c r="A222" s="286" t="s">
        <v>1521</v>
      </c>
      <c r="B222" s="284"/>
    </row>
    <row r="223" spans="1:2" ht="20.100000000000001" customHeight="1">
      <c r="A223" s="286" t="s">
        <v>1522</v>
      </c>
      <c r="B223" s="284"/>
    </row>
    <row r="224" spans="1:2" ht="20.100000000000001" customHeight="1">
      <c r="A224" s="286" t="s">
        <v>1523</v>
      </c>
      <c r="B224" s="284"/>
    </row>
    <row r="225" spans="1:2" ht="20.100000000000001" customHeight="1">
      <c r="A225" s="286" t="s">
        <v>1524</v>
      </c>
      <c r="B225" s="284"/>
    </row>
    <row r="226" spans="1:2" ht="20.100000000000001" customHeight="1">
      <c r="A226" s="286" t="s">
        <v>1525</v>
      </c>
      <c r="B226" s="284"/>
    </row>
    <row r="227" spans="1:2" ht="20.100000000000001" customHeight="1">
      <c r="A227" s="286" t="s">
        <v>1526</v>
      </c>
      <c r="B227" s="284"/>
    </row>
    <row r="228" spans="1:2" ht="20.100000000000001" customHeight="1">
      <c r="A228" s="286" t="s">
        <v>1527</v>
      </c>
      <c r="B228" s="284"/>
    </row>
    <row r="229" spans="1:2" ht="20.100000000000001" customHeight="1">
      <c r="A229" s="286" t="s">
        <v>1528</v>
      </c>
      <c r="B229" s="284"/>
    </row>
    <row r="230" spans="1:2" ht="20.100000000000001" customHeight="1">
      <c r="A230" s="286" t="s">
        <v>1529</v>
      </c>
      <c r="B230" s="284"/>
    </row>
    <row r="231" spans="1:2" ht="20.100000000000001" customHeight="1">
      <c r="A231" s="286" t="s">
        <v>1530</v>
      </c>
      <c r="B231" s="284"/>
    </row>
    <row r="232" spans="1:2" ht="20.100000000000001" customHeight="1">
      <c r="A232" s="286" t="s">
        <v>1531</v>
      </c>
      <c r="B232" s="284"/>
    </row>
    <row r="233" spans="1:2" ht="20.100000000000001" customHeight="1">
      <c r="A233" s="286" t="s">
        <v>1532</v>
      </c>
      <c r="B233" s="284"/>
    </row>
    <row r="234" spans="1:2" ht="20.100000000000001" customHeight="1">
      <c r="A234" s="286" t="s">
        <v>1533</v>
      </c>
      <c r="B234" s="284"/>
    </row>
    <row r="235" spans="1:2" ht="20.100000000000001" customHeight="1">
      <c r="A235" s="286" t="s">
        <v>1534</v>
      </c>
      <c r="B235" s="284"/>
    </row>
    <row r="236" spans="1:2" ht="20.100000000000001" customHeight="1">
      <c r="A236" s="282" t="s">
        <v>1352</v>
      </c>
      <c r="B236" s="284">
        <f>B237</f>
        <v>0</v>
      </c>
    </row>
    <row r="237" spans="1:2" ht="20.100000000000001" customHeight="1">
      <c r="A237" s="282" t="s">
        <v>1535</v>
      </c>
      <c r="B237" s="284">
        <f>SUM(B238:B253)</f>
        <v>0</v>
      </c>
    </row>
    <row r="238" spans="1:2" ht="20.100000000000001" customHeight="1">
      <c r="A238" s="286" t="s">
        <v>1536</v>
      </c>
      <c r="B238" s="284"/>
    </row>
    <row r="239" spans="1:2" ht="20.100000000000001" customHeight="1">
      <c r="A239" s="286" t="s">
        <v>1537</v>
      </c>
      <c r="B239" s="284"/>
    </row>
    <row r="240" spans="1:2" ht="20.100000000000001" customHeight="1">
      <c r="A240" s="286" t="s">
        <v>1538</v>
      </c>
      <c r="B240" s="284"/>
    </row>
    <row r="241" spans="1:2" ht="20.100000000000001" customHeight="1">
      <c r="A241" s="286" t="s">
        <v>1539</v>
      </c>
      <c r="B241" s="284"/>
    </row>
    <row r="242" spans="1:2" ht="20.100000000000001" customHeight="1">
      <c r="A242" s="286" t="s">
        <v>1540</v>
      </c>
      <c r="B242" s="284"/>
    </row>
    <row r="243" spans="1:2" ht="20.100000000000001" customHeight="1">
      <c r="A243" s="286" t="s">
        <v>1541</v>
      </c>
      <c r="B243" s="284"/>
    </row>
    <row r="244" spans="1:2" ht="20.100000000000001" customHeight="1">
      <c r="A244" s="286" t="s">
        <v>1542</v>
      </c>
      <c r="B244" s="284"/>
    </row>
    <row r="245" spans="1:2" ht="20.100000000000001" customHeight="1">
      <c r="A245" s="286" t="s">
        <v>1543</v>
      </c>
      <c r="B245" s="284"/>
    </row>
    <row r="246" spans="1:2" ht="20.100000000000001" customHeight="1">
      <c r="A246" s="286" t="s">
        <v>1544</v>
      </c>
      <c r="B246" s="284"/>
    </row>
    <row r="247" spans="1:2" ht="20.100000000000001" customHeight="1">
      <c r="A247" s="286" t="s">
        <v>1545</v>
      </c>
      <c r="B247" s="284"/>
    </row>
    <row r="248" spans="1:2" ht="20.100000000000001" customHeight="1">
      <c r="A248" s="286" t="s">
        <v>1546</v>
      </c>
      <c r="B248" s="284"/>
    </row>
    <row r="249" spans="1:2" ht="20.100000000000001" customHeight="1">
      <c r="A249" s="286" t="s">
        <v>1547</v>
      </c>
      <c r="B249" s="284"/>
    </row>
    <row r="250" spans="1:2" ht="20.100000000000001" customHeight="1">
      <c r="A250" s="286" t="s">
        <v>1548</v>
      </c>
      <c r="B250" s="284"/>
    </row>
    <row r="251" spans="1:2" ht="20.100000000000001" customHeight="1">
      <c r="A251" s="286" t="s">
        <v>1549</v>
      </c>
      <c r="B251" s="284"/>
    </row>
    <row r="252" spans="1:2" ht="20.100000000000001" customHeight="1">
      <c r="A252" s="286" t="s">
        <v>1550</v>
      </c>
      <c r="B252" s="284"/>
    </row>
    <row r="253" spans="1:2" ht="20.100000000000001" customHeight="1">
      <c r="A253" s="286" t="s">
        <v>1551</v>
      </c>
      <c r="B253" s="284"/>
    </row>
    <row r="254" spans="1:2" ht="20.100000000000001" customHeight="1">
      <c r="A254" s="282" t="s">
        <v>1552</v>
      </c>
      <c r="B254" s="284">
        <f>SUM(B255,B268)</f>
        <v>0</v>
      </c>
    </row>
    <row r="255" spans="1:2" ht="20.100000000000001" customHeight="1">
      <c r="A255" s="282" t="s">
        <v>1553</v>
      </c>
      <c r="B255" s="285">
        <f>SUM(B256:B267)</f>
        <v>0</v>
      </c>
    </row>
    <row r="256" spans="1:2" ht="20.100000000000001" customHeight="1">
      <c r="A256" s="286" t="s">
        <v>1554</v>
      </c>
      <c r="B256" s="284"/>
    </row>
    <row r="257" spans="1:2" ht="20.100000000000001" customHeight="1">
      <c r="A257" s="286" t="s">
        <v>1555</v>
      </c>
      <c r="B257" s="284"/>
    </row>
    <row r="258" spans="1:2" ht="20.100000000000001" customHeight="1">
      <c r="A258" s="286" t="s">
        <v>1556</v>
      </c>
      <c r="B258" s="284"/>
    </row>
    <row r="259" spans="1:2" ht="20.100000000000001" customHeight="1">
      <c r="A259" s="286" t="s">
        <v>1557</v>
      </c>
      <c r="B259" s="284"/>
    </row>
    <row r="260" spans="1:2" ht="20.100000000000001" customHeight="1">
      <c r="A260" s="286" t="s">
        <v>1558</v>
      </c>
      <c r="B260" s="284"/>
    </row>
    <row r="261" spans="1:2" ht="20.100000000000001" customHeight="1">
      <c r="A261" s="286" t="s">
        <v>1559</v>
      </c>
      <c r="B261" s="284"/>
    </row>
    <row r="262" spans="1:2" ht="20.100000000000001" customHeight="1">
      <c r="A262" s="286" t="s">
        <v>1560</v>
      </c>
      <c r="B262" s="284"/>
    </row>
    <row r="263" spans="1:2" ht="20.100000000000001" customHeight="1">
      <c r="A263" s="286" t="s">
        <v>1561</v>
      </c>
      <c r="B263" s="284"/>
    </row>
    <row r="264" spans="1:2" ht="20.100000000000001" customHeight="1">
      <c r="A264" s="286" t="s">
        <v>1562</v>
      </c>
      <c r="B264" s="284"/>
    </row>
    <row r="265" spans="1:2" ht="20.100000000000001" customHeight="1">
      <c r="A265" s="286" t="s">
        <v>1563</v>
      </c>
      <c r="B265" s="284"/>
    </row>
    <row r="266" spans="1:2" ht="20.100000000000001" customHeight="1">
      <c r="A266" s="286" t="s">
        <v>1564</v>
      </c>
      <c r="B266" s="284"/>
    </row>
    <row r="267" spans="1:2" ht="20.100000000000001" customHeight="1">
      <c r="A267" s="286" t="s">
        <v>1565</v>
      </c>
      <c r="B267" s="284"/>
    </row>
    <row r="268" spans="1:2" ht="20.100000000000001" customHeight="1">
      <c r="A268" s="282" t="s">
        <v>1566</v>
      </c>
      <c r="B268" s="284">
        <f>SUM(B269:B274)</f>
        <v>0</v>
      </c>
    </row>
    <row r="269" spans="1:2" ht="20.100000000000001" customHeight="1">
      <c r="A269" s="286" t="s">
        <v>1567</v>
      </c>
      <c r="B269" s="284"/>
    </row>
    <row r="270" spans="1:2" ht="20.100000000000001" customHeight="1">
      <c r="A270" s="286" t="s">
        <v>1568</v>
      </c>
      <c r="B270" s="284"/>
    </row>
    <row r="271" spans="1:2" ht="20.100000000000001" customHeight="1">
      <c r="A271" s="286" t="s">
        <v>1569</v>
      </c>
      <c r="B271" s="284"/>
    </row>
    <row r="272" spans="1:2" ht="20.100000000000001" customHeight="1">
      <c r="A272" s="286" t="s">
        <v>1570</v>
      </c>
      <c r="B272" s="284"/>
    </row>
    <row r="273" spans="1:2" ht="20.100000000000001" customHeight="1">
      <c r="A273" s="286" t="s">
        <v>1571</v>
      </c>
      <c r="B273" s="284"/>
    </row>
    <row r="274" spans="1:2" ht="20.100000000000001" customHeight="1" thickBot="1">
      <c r="A274" s="293" t="s">
        <v>1572</v>
      </c>
      <c r="B274" s="291"/>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24"/>
  <sheetViews>
    <sheetView showZeros="0" tabSelected="1" workbookViewId="0">
      <selection activeCell="B13" sqref="B13"/>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39" t="s">
        <v>243</v>
      </c>
      <c r="B1" s="339"/>
      <c r="C1" s="48"/>
      <c r="D1" s="49"/>
    </row>
    <row r="2" spans="1:6" ht="30" customHeight="1">
      <c r="A2" s="336" t="s">
        <v>1654</v>
      </c>
      <c r="B2" s="336"/>
      <c r="C2" s="336"/>
      <c r="D2" s="336"/>
    </row>
    <row r="3" spans="1:6" s="24" customFormat="1" ht="21.95" customHeight="1" thickBot="1">
      <c r="A3" s="59"/>
      <c r="B3" s="60"/>
      <c r="C3" s="61"/>
      <c r="D3" s="62" t="s">
        <v>32</v>
      </c>
    </row>
    <row r="4" spans="1:6" s="24" customFormat="1" ht="24" customHeight="1">
      <c r="A4" s="219" t="s">
        <v>40</v>
      </c>
      <c r="B4" s="184" t="s">
        <v>86</v>
      </c>
      <c r="C4" s="184" t="s">
        <v>36</v>
      </c>
      <c r="D4" s="220" t="s">
        <v>29</v>
      </c>
    </row>
    <row r="5" spans="1:6" s="24" customFormat="1" ht="24" customHeight="1">
      <c r="A5" s="211" t="s">
        <v>37</v>
      </c>
      <c r="B5" s="227">
        <f>B6+B19</f>
        <v>0</v>
      </c>
      <c r="C5" s="125" t="s">
        <v>164</v>
      </c>
      <c r="D5" s="234">
        <f>B5</f>
        <v>0</v>
      </c>
      <c r="E5" s="27"/>
    </row>
    <row r="6" spans="1:6" s="24" customFormat="1" ht="24" customHeight="1">
      <c r="A6" s="127" t="s">
        <v>38</v>
      </c>
      <c r="B6" s="228">
        <f>SUM(B7:B10)</f>
        <v>0</v>
      </c>
      <c r="C6" s="129" t="s">
        <v>165</v>
      </c>
      <c r="D6" s="235">
        <f>D7+D11+D14+D17</f>
        <v>0</v>
      </c>
      <c r="E6" s="27"/>
    </row>
    <row r="7" spans="1:6" s="24" customFormat="1" ht="20.100000000000001" customHeight="1">
      <c r="A7" s="199" t="s">
        <v>82</v>
      </c>
      <c r="B7" s="229"/>
      <c r="C7" s="212" t="s">
        <v>125</v>
      </c>
      <c r="D7" s="236"/>
      <c r="E7" s="241"/>
    </row>
    <row r="8" spans="1:6" s="24" customFormat="1" ht="20.100000000000001" customHeight="1">
      <c r="A8" s="199" t="s">
        <v>83</v>
      </c>
      <c r="B8" s="229"/>
      <c r="C8" s="213" t="s">
        <v>219</v>
      </c>
      <c r="D8" s="236"/>
      <c r="E8" s="241"/>
    </row>
    <row r="9" spans="1:6" s="24" customFormat="1" ht="20.100000000000001" customHeight="1">
      <c r="A9" s="199" t="s">
        <v>217</v>
      </c>
      <c r="B9" s="229"/>
      <c r="C9" s="213" t="s">
        <v>220</v>
      </c>
      <c r="D9" s="236"/>
      <c r="E9" s="27"/>
    </row>
    <row r="10" spans="1:6" s="24" customFormat="1" ht="20.100000000000001" customHeight="1">
      <c r="A10" s="199" t="s">
        <v>218</v>
      </c>
      <c r="B10" s="229"/>
      <c r="C10" s="213" t="s">
        <v>221</v>
      </c>
      <c r="D10" s="236"/>
      <c r="E10" s="27"/>
    </row>
    <row r="11" spans="1:6" s="24" customFormat="1" ht="20.100000000000001" customHeight="1">
      <c r="A11" s="214"/>
      <c r="B11" s="230"/>
      <c r="C11" s="212" t="s">
        <v>129</v>
      </c>
      <c r="D11" s="237"/>
      <c r="E11" s="241"/>
      <c r="F11" s="27"/>
    </row>
    <row r="12" spans="1:6" s="24" customFormat="1" ht="20.100000000000001" customHeight="1">
      <c r="A12" s="215"/>
      <c r="B12" s="230"/>
      <c r="C12" s="213" t="s">
        <v>222</v>
      </c>
      <c r="D12" s="237"/>
      <c r="E12" s="27"/>
      <c r="F12" s="27"/>
    </row>
    <row r="13" spans="1:6" s="24" customFormat="1" ht="20.100000000000001" customHeight="1">
      <c r="A13" s="215"/>
      <c r="B13" s="230"/>
      <c r="C13" s="213" t="s">
        <v>223</v>
      </c>
      <c r="D13" s="237"/>
      <c r="E13" s="27"/>
      <c r="F13" s="27"/>
    </row>
    <row r="14" spans="1:6" s="24" customFormat="1" ht="20.100000000000001" customHeight="1">
      <c r="A14" s="216"/>
      <c r="B14" s="231"/>
      <c r="C14" s="212" t="s">
        <v>224</v>
      </c>
      <c r="D14" s="238"/>
      <c r="E14" s="27"/>
      <c r="F14" s="27"/>
    </row>
    <row r="15" spans="1:6" s="24" customFormat="1" ht="20.100000000000001" customHeight="1">
      <c r="A15" s="216"/>
      <c r="B15" s="231"/>
      <c r="C15" s="213" t="s">
        <v>226</v>
      </c>
      <c r="D15" s="238"/>
      <c r="E15" s="27"/>
    </row>
    <row r="16" spans="1:6" s="24" customFormat="1" ht="20.100000000000001" customHeight="1">
      <c r="A16" s="217"/>
      <c r="B16" s="230"/>
      <c r="C16" s="218" t="s">
        <v>227</v>
      </c>
      <c r="D16" s="237"/>
      <c r="E16" s="27"/>
    </row>
    <row r="17" spans="1:5" s="24" customFormat="1" ht="20.100000000000001" customHeight="1">
      <c r="A17" s="217"/>
      <c r="B17" s="230"/>
      <c r="C17" s="212" t="s">
        <v>133</v>
      </c>
      <c r="D17" s="237"/>
      <c r="E17" s="27"/>
    </row>
    <row r="18" spans="1:5" s="24" customFormat="1" ht="20.100000000000001" customHeight="1">
      <c r="A18" s="217"/>
      <c r="B18" s="230"/>
      <c r="C18" s="213" t="s">
        <v>225</v>
      </c>
      <c r="D18" s="237"/>
      <c r="E18" s="27"/>
    </row>
    <row r="19" spans="1:5" s="24" customFormat="1" ht="20.100000000000001" customHeight="1">
      <c r="A19" s="197" t="s">
        <v>30</v>
      </c>
      <c r="B19" s="232">
        <f>SUM(B20:B21)</f>
        <v>0</v>
      </c>
      <c r="C19" s="202" t="s">
        <v>166</v>
      </c>
      <c r="D19" s="239">
        <f>SUM(D20:D21)</f>
        <v>0</v>
      </c>
      <c r="E19" s="223"/>
    </row>
    <row r="20" spans="1:5" s="224" customFormat="1" ht="20.100000000000001" customHeight="1">
      <c r="A20" s="215" t="s">
        <v>1580</v>
      </c>
      <c r="B20" s="230"/>
      <c r="C20" s="218" t="s">
        <v>273</v>
      </c>
      <c r="D20" s="237"/>
      <c r="E20" s="242"/>
    </row>
    <row r="21" spans="1:5" s="224" customFormat="1" ht="20.100000000000001" customHeight="1">
      <c r="A21" s="225" t="s">
        <v>274</v>
      </c>
      <c r="B21" s="233"/>
      <c r="C21" s="226" t="s">
        <v>275</v>
      </c>
      <c r="D21" s="240"/>
      <c r="E21" s="242"/>
    </row>
    <row r="22" spans="1:5" ht="59.25" customHeight="1">
      <c r="A22" s="359" t="s">
        <v>318</v>
      </c>
      <c r="B22" s="359"/>
      <c r="C22" s="359"/>
      <c r="D22" s="359"/>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2022-09-27T08:00:52Z</dcterms:modified>
</cp:coreProperties>
</file>