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 firstSheet="4" activeTab="11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<sst xmlns="http://schemas.openxmlformats.org/spreadsheetml/2006/main" count="611" uniqueCount="352">
  <si>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义和街道 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</si>
  <si>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</si>
  <si>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</si>
  <si>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</si>
  <si>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</si>
  <si>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</si>
  <si>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</si>
  <si>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</si>
  <si>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</si>
  <si>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</si>
  <si>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</si>
  <si>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</si>
  <si>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</si>
  <si>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</si>
  <si>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</si>
  <si>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</si>
  <si>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</si>
  <si>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</si>
  <si>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</si>
  <si>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</si>
  <si>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</si>
  <si>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</si>
  <si>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</si>
  <si>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</si>
  <si>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</si>
  <si>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</si>
  <si>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</si>
  <si>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</si>
  <si>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</si>
  <si>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</si>
  <si>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</si>
  <si>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</si>
  <si>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</si>
  <si>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</si>
  <si>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</si>
  <si>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</si>
  <si>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</si>
  <si>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</si>
  <si>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</si>
  <si>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</si>
  <si>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</si>
  <si>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</si>
  <si>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</si>
  <si>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</si>
  <si>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</si>
  <si>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</si>
  <si>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</si>
  <si>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</si>
  <si>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</si>
  <si>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</si>
  <si>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</si>
  <si>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</si>
  <si>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</si>
  <si>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</si>
  <si>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</si>
  <si>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</si>
  <si>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</si>
  <si>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</si>
  <si>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</si>
  <si>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</si>
  <si>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</si>
  <si>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</si>
  <si>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</si>
  <si>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</si>
  <si>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</si>
  <si>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</si>
  <si>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</si>
  <si>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</si>
  <si>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</si>
  <si>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</si>
  <si>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</si>
  <si>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</si>
  <si>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</si>
  <si>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</si>
  <si>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</si>
  <si>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</si>
  <si>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2020年一般公共预算收入决算数为5409万元，2021年执行数为 6213万元，执行数为上年决算数的 114.9 %。其中，税收收入6149万元，较上年增长13.81%；非税收入64万元，较上年增长966.7%。
    增值税收入3111万元，较上年增长1.43 %，主要是重庆庆科商贸有限公司入库894万元，重庆凯尔辛基园林有限公司入库580万元，重庆源昊装饰工程有限公司入库383万元，重庆曲线景观园林有限公司入库377万元，重庆合正园林建设有限公司入库249万元。
    企业所得税收入1814万元，较上年增长36.08 %，主要是重庆庆科商贸有限公司入库380万元，重庆凯尔辛基园林有限公司入库676万元，重庆源昊装饰工程有限公司入库228万元，重庆泽胜船舶洗舱有限公司入库190万元，重庆庆恒商贸有限公司入库110万元，重庆新起点装饰工程有限公司入库103万元 。
     个人所得税收入180万元，较上年增长116.87%，主要是重庆庆科商贸有限公司入库31万元，重庆凯尔辛基园林有限公司入库17万元，重庆源昊装饰工程有限公司入库15万元，重庆曲线景观园林有限公司入库52万元，重庆市涪陵区义和镇义和初级中学校18万元。                                   
     城建税收入666万元，较上年增长0.6 %，主要是重庆庆科商贸有限公司入库193万元，重庆凯尔辛基园林有限公司入库125万元，重庆源昊装饰工程有限公司入库83万元，重庆曲线景观园林有限公司入库81万元，重庆合正园林建设有限公司入库54万元 。                               
     印花税收入328万元，较上年增长38.4%，主要是重庆庆科商贸有限公司入库204万元，重庆凯尔辛基园林有限公司入库58万元，重庆庆恒商贸有限公司入库16万元。                                   
     非税收入64万元，较上年增长966.7% ，主要是罚没收入3万元；国有资源(资产)有偿使用收入51万元；捐赠收入10万元。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</si>
  <si>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</si>
  <si>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</si>
  <si>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</si>
  <si>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</si>
  <si>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</si>
  <si>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</si>
  <si>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</si>
  <si>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</si>
  <si>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</si>
  <si>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</si>
  <si>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</si>
  <si>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</si>
  <si>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</si>
  <si>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</si>
  <si>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</si>
  <si>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</si>
  <si>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</si>
  <si>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</si>
  <si>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</si>
  <si>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</si>
  <si>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</si>
  <si>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</si>
  <si>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</si>
  <si>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</si>
  <si>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</si>
  <si>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</si>
  <si>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</si>
  <si>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</si>
  <si>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  2020年一般公共预算支出决算数为 6721万元，2021年执行数为 7676万元，执行数为上年决算数的114.2%。
     一般公共服务支出执行数为2299万元，较上年增长2.18 %，主要是人大事务50万元，政府办公厅（室）及相关机构事务1839万元，党委办公厅（室）及相关机构事务230万元，其他一般公共服务支出180万元。
     文化旅游体育与传媒支出执行数为 122万元，较上年增长2.52%，主要是文化和旅游122万元。
     社会保障和就业支出执行数为755万元，较上年增长9.41%，主要是人力资源和社会保障管理事务119万元，行政事业单位养老支出483万元，退役军人管理事务68万元，其他社会保障和就业支出85万元。
     卫生健康支出执行数为 177 万元，较上年增长5.99 %，主要是行政事业单位医疗177万元。                                                                                    
     节能环保支出执行数为329 万元，较上年增长3.49 %，主要是环境保护管理事务329万元。                                                                 
     城乡社区支出执行数为 264 万元，较上年减少40.81 %，主要是城乡社区管理事务156万元，城乡社区公共设施18万元，城乡社区环境卫生90万元。减少的主要原因是2020年有加油站项目支出120万元，而2021年没有此项支出。                                                                   
     农林水支出执行数为 1369 万元，较上年减少0.4%，主要是农业农村948万元，扶贫9万元，农村综合改革412万元。             
     资源勘探工业信息等支出执行数为 2068万元，较上年增长98.46 %，主要是根据各企业的税收贡献情况对各个企业扶持力度加大，主要有重庆凯尔辛基园林有限公司、重庆庆科商贸有限公司、重庆源昊装饰工程有限公司和重庆强联地产开发有限公司等。                                                              
     住房保障支出执行数为 293万元，较上年减少6.98%，主要是2020年补缴有2019年的住房公积金35万元，而2021年没有补缴数，所以2021年住房公积金执行数比2020年少。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</si>
  <si>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</si>
  <si>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</si>
  <si>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</si>
  <si>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</si>
  <si>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</si>
  <si>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</si>
  <si>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</si>
  <si>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</si>
  <si>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</si>
  <si>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</si>
  <si>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</si>
  <si>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</si>
  <si>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</si>
  <si>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</si>
  <si>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</si>
  <si>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</si>
  <si>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</si>
  <si>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</si>
  <si>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</si>
  <si>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</si>
  <si>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</si>
  <si>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</si>
  <si>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</si>
  <si>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</si>
  <si>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</si>
  <si>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</si>
  <si>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</si>
  <si>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</si>
  <si>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</si>
  <si>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</si>
  <si>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</si>
  <si>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</si>
  <si>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</si>
  <si>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</si>
  <si>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</si>
  <si>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</si>
  <si>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</si>
  <si>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</si>
  <si>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</si>
  <si>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</si>
  <si>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</si>
  <si>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</si>
  <si>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</si>
  <si>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</si>
  <si>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</si>
  <si>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</si>
  <si>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</si>
  <si>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</si>
  <si>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</si>
  <si>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</si>
  <si>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</si>
  <si>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</si>
  <si>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</si>
  <si>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</si>
  <si>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</si>
  <si>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</si>
  <si>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</si>
  <si>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</si>
  <si>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</si>
  <si>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</si>
  <si>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</si>
  <si>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</si>
  <si>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</si>
  <si>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</si>
  <si>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</si>
  <si>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</si>
  <si>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</si>
  <si>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</si>
  <si>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</si>
  <si>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</si>
  <si>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</si>
  <si>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</si>
  <si>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</si>
  <si>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</si>
  <si>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</si>
  <si>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</si>
  <si>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</si>
  <si>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 2020年政府性基金预算收入决算数为4万元，2021年执行数为4万元，较上年持平。
    城市基础设施配套费收入为4万元，较上年持平。
  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</si>
  <si>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</si>
  <si>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</si>
  <si>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</si>
  <si>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</si>
  <si>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</si>
  <si>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</si>
  <si>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</si>
  <si>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</si>
  <si>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</si>
  <si>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</si>
  <si>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</si>
  <si>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</si>
  <si>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 2020年政府性基金预算支出决算数为65万元，2021年执行数为5247万元，较上年增长7972.3 %。
    农林水支出执行数为5247万元，较上年增长7972.3 %，主要是三峡水库库区基金支出37万元，三峡后续工作5210万元。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</si>
  <si>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</si>
  <si>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</si>
  <si>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</si>
  <si>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</si>
  <si>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</si>
  <si>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</si>
  <si>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</si>
  <si>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</si>
  <si>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</si>
  <si>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</si>
  <si>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</si>
  <si>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</si>
  <si>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</si>
  <si>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</si>
  <si>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</si>
  <si>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</si>
  <si>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</si>
  <si>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</si>
  <si>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</si>
  <si>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</si>
  <si>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</si>
  <si>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2020年国有资本经营预算收入决算数为零元，2021年执行数为零元，较上年无变化。
    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</si>
  <si>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</si>
  <si>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</si>
  <si>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</si>
  <si>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</si>
  <si>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</si>
  <si>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</si>
  <si>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</si>
  <si>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</si>
  <si>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2020年国有资本经营预算支出决算数为零元，2021年执行数为零元，较上年无变化。
   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</si>
  <si>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</si>
  <si>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</si>
  <si>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</si>
  <si>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</si>
  <si>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</si>
  <si>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2021年一般公共预算收入执行数为6213万元，2022年预算数为7044万元，较上年增长13.38%。其中，税收收入7036万元，较上年增长14.43  %；非税收入8万元，较上年下降87.5%。
    增值税收入预算数为3762万元，比2021年执行数增加651万元，增长20.93%，主要是本街道加大了招商引资力度，对企业加大了扶持力度，促进企业做大做强，培植更多更好税源，为财政收入的增长做出更大贡献。
    企业所得税收入预算数为1916万元，比2021年执行数增加102万元，增长5.6%，主要增长因素同上。
    城建税收入预算数为794万元，比2021年执行数增加128万元，增长19.22%， 主要增长因素同上。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</si>
  <si>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</si>
  <si>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</si>
  <si>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</si>
  <si>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</si>
  <si>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</si>
  <si>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</si>
  <si>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</si>
  <si>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</si>
  <si>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</si>
  <si>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2021年一般公共预算支出预算数为7232万元，2022年预算数为8511万元，较上年增长17.69 %。
      一般公共服务支出预算数为2504万元，比2021年增加154万元，增长6.55%，主要是人大事务52万元，政府办公厅（室）及相关机构事务2000万元，党委办公厅（室）及相关机构事务246万元，其他一般公共服务206万元。
      文化旅游体育与传媒支出预算数为157万元，比2021年增加17万元，增长16.3%，主要是文化和旅游157万元。
      社会保障和就业支出预算数为793万元，比2021年增加42万元，增长5.59%，主要是人力资源和社会保障管理事务137万元；行政事业单位养老支出483万元；退役军人管理事务81万元；其他社会保障和就业支出92万元。                       
     卫生健康支出预算数160万元，比2021年减少14万元，减少8.05%，  主要是行政事业单位医疗160万元。                                                                 
     节能环保支出预算数361万元，比2021年增加23万元，增长6.8%，  主要是环境保护管理事务361万元。                                                                 
     城乡社区支出预算数519万元，比2021年增加205万元，增长65.29%，  主要是城乡社区管理事务336万元，2022年新增单位“重庆市涪陵区义和街道社区事务服务中心”在本科目核算，共有8个人员的经费，所以本科目预算经费比2021年多；城乡社区公共设施45万元；城乡社区环境卫生138万元。                                        
     农林水支出预算数1451万元，比2021年增长34万元，增长2.4%，主要是农业农村支出1014万元，2022年已撤销单位“重庆市涪陵区义和镇产业发展服务中心”在2021年预算时在本科目核算，共有8个人员的经费，2022年本科目少核算8个人员经费，所以本科目下事业运行经费比2021年少；农村综合改革437万元，2022年将服务群众专项经费128万元纳入了本科目预算而2021年未纳入预算，所以本科目下对村民委员会和村党支部的补助增加了128万元。                                             
    资源勘探工业信息等支出预算数2100万元，比2021年增加717万元，增长51.84% ，主要是加大了招商力度和对企业扶持力度，促进企业做大做强，培植更多更好税源，为财政收入增长做出更大贡献。                                                         
     住房保障支出预算数为290万元，比2021年减少7万元，减少2.36%，主要是住房公积金290万元。 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</si>
  <si>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</si>
  <si>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</si>
  <si>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</si>
  <si>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</si>
  <si>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</si>
  <si>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</si>
  <si>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2021年政府性基金预算收入执行数为4万元，2022年没有预算政府性基金收入。
    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</si>
  <si>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</si>
  <si>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</si>
  <si>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</si>
  <si>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</si>
  <si>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 2021年政府性基金预算支出预算数为650万元，2022年预算数为307万元，较上年下降52.77%。
    农林水支出预算数为307万元，比2021年减少343万元，下降52.77%，主要是2021年三峡水库库区基金结余72万元、三峡后续工作基金结余235万元在2022年继续使用 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</si>
  <si>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</si>
  <si>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</si>
  <si>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</si>
  <si>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</si>
  <si>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</si>
  <si>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</si>
  <si>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2021年国有资本经营预算收入执行数为零，2022年没有预算国有资本经营收入，较上年无变化。</t>
  </si>
  <si>
    <t>表34</t>
  </si>
  <si>
    <t>2022年国有资本经营预算支出预算表</t>
  </si>
  <si>
    <t>关于2022年国有资本经营预算
支出预算的说明</t>
  </si>
  <si>
    <t xml:space="preserve">
     2021年国有资本经营预算支出预算数为零元，2022年没有预算国有资本经营支出，较上年无变化。
  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</si>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</sst>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 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7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6" applyNumberFormat="0" applyAlignment="0" applyProtection="0">
      <alignment vertical="center"/>
    </xf>
    <xf numFmtId="0" fontId="50" fillId="12" borderId="12" applyNumberFormat="0" applyAlignment="0" applyProtection="0">
      <alignment vertical="center"/>
    </xf>
    <xf numFmtId="0" fontId="51" fillId="13" borderId="1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3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6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3" fillId="0" borderId="0" xfId="34">
      <alignment vertical="center"/>
    </xf>
    <xf numFmtId="0" fontId="9" fillId="0" borderId="0" xfId="34" applyFont="1" applyBorder="1" applyAlignment="1">
      <alignment horizontal="left"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0" xfId="34" applyFont="1" applyBorder="1" applyAlignment="1">
      <alignment vertical="center" wrapText="1"/>
    </xf>
    <xf numFmtId="0" fontId="6" fillId="0" borderId="0" xfId="34" applyFont="1" applyBorder="1" applyAlignment="1">
      <alignment horizontal="center" vertical="center" wrapText="1"/>
    </xf>
    <xf numFmtId="0" fontId="7" fillId="0" borderId="1" xfId="34" applyFont="1" applyBorder="1" applyAlignment="1">
      <alignment horizontal="center" vertical="center" wrapText="1"/>
    </xf>
    <xf numFmtId="0" fontId="7" fillId="0" borderId="2" xfId="34" applyFont="1" applyBorder="1" applyAlignment="1">
      <alignment horizontal="center" vertical="center" wrapText="1"/>
    </xf>
    <xf numFmtId="0" fontId="7" fillId="0" borderId="3" xfId="34" applyFont="1" applyBorder="1" applyAlignment="1">
      <alignment horizontal="center" vertical="center" wrapText="1"/>
    </xf>
    <xf numFmtId="0" fontId="8" fillId="0" borderId="4" xfId="34" applyFont="1" applyBorder="1" applyAlignment="1">
      <alignment vertical="center" wrapText="1"/>
    </xf>
    <xf numFmtId="0" fontId="8" fillId="0" borderId="5" xfId="34" applyFont="1" applyBorder="1" applyAlignment="1">
      <alignment horizontal="center" vertical="center" wrapText="1"/>
    </xf>
    <xf numFmtId="0" fontId="8" fillId="0" borderId="5" xfId="34" applyFont="1" applyBorder="1" applyAlignment="1">
      <alignment vertical="center" wrapText="1"/>
    </xf>
    <xf numFmtId="0" fontId="8" fillId="0" borderId="6" xfId="34" applyFont="1" applyBorder="1" applyAlignment="1">
      <alignment horizontal="center" vertical="center" wrapText="1"/>
    </xf>
    <xf numFmtId="0" fontId="8" fillId="0" borderId="7" xfId="34" applyFont="1" applyBorder="1" applyAlignment="1">
      <alignment vertical="center" wrapText="1"/>
    </xf>
    <xf numFmtId="0" fontId="8" fillId="0" borderId="8" xfId="34" applyFont="1" applyBorder="1" applyAlignment="1">
      <alignment horizontal="center" vertical="center" wrapText="1"/>
    </xf>
    <xf numFmtId="0" fontId="8" fillId="0" borderId="8" xfId="34" applyFont="1" applyBorder="1" applyAlignment="1">
      <alignment vertical="center" wrapText="1"/>
    </xf>
    <xf numFmtId="0" fontId="8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6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6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6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6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5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80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48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80" fontId="4" fillId="0" borderId="6" xfId="48" applyNumberFormat="1" applyFont="1" applyBorder="1" applyAlignment="1">
      <alignment vertical="center" wrapText="1"/>
    </xf>
    <xf numFmtId="179" fontId="23" fillId="0" borderId="5" xfId="8" applyNumberFormat="1" applyFont="1" applyBorder="1" applyAlignment="1">
      <alignment vertical="center" wrapText="1"/>
    </xf>
    <xf numFmtId="180" fontId="4" fillId="0" borderId="9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58" applyFont="1" applyBorder="1"/>
    <xf numFmtId="0" fontId="0" fillId="0" borderId="0" xfId="59">
      <alignment vertical="center"/>
    </xf>
    <xf numFmtId="0" fontId="34" fillId="0" borderId="0" xfId="59" applyFont="1">
      <alignment vertical="center"/>
    </xf>
    <xf numFmtId="0" fontId="35" fillId="0" borderId="0" xfId="59" applyFont="1" applyAlignment="1">
      <alignment horizontal="center" vertical="center" wrapText="1"/>
    </xf>
    <xf numFmtId="57" fontId="36" fillId="0" borderId="0" xfId="59" applyNumberFormat="1" applyFont="1" applyAlignment="1">
      <alignment horizontal="center" vertical="center"/>
    </xf>
    <xf numFmtId="0" fontId="36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15" sqref="F15"/>
    </sheetView>
  </sheetViews>
  <sheetFormatPr defaultColWidth="9" defaultRowHeight="13.5"/>
  <cols>
    <col min="1" max="6" width="9" style="208"/>
    <col min="7" max="7" width="9" style="208" customWidth="1"/>
    <col min="8" max="16384" width="9" style="208"/>
  </cols>
  <sheetData>
    <row r="1" ht="18" spans="1:1">
      <c r="A1" s="209"/>
    </row>
    <row r="11" ht="87.75" customHeight="1" spans="1:9">
      <c r="A11" s="210" t="s">
        <v>0</v>
      </c>
      <c r="B11" s="210"/>
      <c r="C11" s="210"/>
      <c r="D11" s="210"/>
      <c r="E11" s="210"/>
      <c r="F11" s="210"/>
      <c r="G11" s="210"/>
      <c r="H11" s="210"/>
      <c r="I11" s="210"/>
    </row>
    <row r="43" ht="30" customHeight="1" spans="1:9">
      <c r="A43" s="211">
        <v>44562</v>
      </c>
      <c r="B43" s="212"/>
      <c r="C43" s="212"/>
      <c r="D43" s="212"/>
      <c r="E43" s="212"/>
      <c r="F43" s="212"/>
      <c r="G43" s="212"/>
      <c r="H43" s="212"/>
      <c r="I43" s="212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5" workbookViewId="0">
      <selection activeCell="B16" sqref="B16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03" t="s">
        <v>1</v>
      </c>
    </row>
    <row r="2" ht="25.5" customHeight="1" spans="2:2">
      <c r="B2" s="204" t="s">
        <v>2</v>
      </c>
    </row>
    <row r="3" s="202" customFormat="1" ht="25.5" customHeight="1" spans="2:2">
      <c r="B3" s="205" t="s">
        <v>3</v>
      </c>
    </row>
    <row r="4" s="202" customFormat="1" ht="25.5" customHeight="1" spans="2:2">
      <c r="B4" s="206" t="s">
        <v>4</v>
      </c>
    </row>
    <row r="5" s="202" customFormat="1" ht="25.5" customHeight="1" spans="2:2">
      <c r="B5" s="206" t="s">
        <v>5</v>
      </c>
    </row>
    <row r="6" s="202" customFormat="1" ht="25.5" customHeight="1" spans="2:2">
      <c r="B6" s="206" t="s">
        <v>6</v>
      </c>
    </row>
    <row r="7" s="202" customFormat="1" ht="25.5" customHeight="1" spans="2:2">
      <c r="B7" s="206" t="s">
        <v>7</v>
      </c>
    </row>
    <row r="8" s="202" customFormat="1" ht="25.5" customHeight="1" spans="2:2">
      <c r="B8" s="206" t="s">
        <v>8</v>
      </c>
    </row>
    <row r="9" s="202" customFormat="1" ht="25.5" customHeight="1" spans="2:2">
      <c r="B9" s="205" t="s">
        <v>9</v>
      </c>
    </row>
    <row r="10" s="202" customFormat="1" ht="25.5" customHeight="1" spans="2:2">
      <c r="B10" s="206" t="s">
        <v>10</v>
      </c>
    </row>
    <row r="11" s="202" customFormat="1" ht="25.5" customHeight="1" spans="2:2">
      <c r="B11" s="206" t="s">
        <v>11</v>
      </c>
    </row>
    <row r="12" s="202" customFormat="1" ht="25.5" customHeight="1" spans="2:2">
      <c r="B12" s="206" t="s">
        <v>12</v>
      </c>
    </row>
    <row r="13" s="202" customFormat="1" ht="25.5" customHeight="1" spans="2:2">
      <c r="B13" s="206" t="s">
        <v>13</v>
      </c>
    </row>
    <row r="14" s="202" customFormat="1" ht="25.5" customHeight="1" spans="2:2">
      <c r="B14" s="206" t="s">
        <v>14</v>
      </c>
    </row>
    <row r="15" s="202" customFormat="1" ht="25.5" customHeight="1" spans="2:2">
      <c r="B15" s="205" t="s">
        <v>15</v>
      </c>
    </row>
    <row r="16" s="202" customFormat="1" ht="25.5" customHeight="1" spans="2:2">
      <c r="B16" s="206" t="s">
        <v>16</v>
      </c>
    </row>
    <row r="17" s="202" customFormat="1" ht="25.5" customHeight="1" spans="2:2">
      <c r="B17" s="206" t="s">
        <v>17</v>
      </c>
    </row>
    <row r="18" s="202" customFormat="1" ht="25.5" customHeight="1" spans="2:2">
      <c r="B18" s="206" t="s">
        <v>18</v>
      </c>
    </row>
    <row r="19" s="202" customFormat="1" ht="25.5" customHeight="1" spans="2:2">
      <c r="B19" s="206" t="s">
        <v>19</v>
      </c>
    </row>
    <row r="20" ht="25.5" customHeight="1" spans="2:2">
      <c r="B20" s="204" t="s">
        <v>20</v>
      </c>
    </row>
    <row r="21" ht="25.5" customHeight="1" spans="2:2">
      <c r="B21" s="205" t="s">
        <v>3</v>
      </c>
    </row>
    <row r="22" ht="25.5" customHeight="1" spans="2:2">
      <c r="B22" s="206" t="s">
        <v>21</v>
      </c>
    </row>
    <row r="23" ht="25.5" customHeight="1" spans="2:2">
      <c r="B23" s="206" t="s">
        <v>22</v>
      </c>
    </row>
    <row r="24" ht="25.5" customHeight="1" spans="2:2">
      <c r="B24" s="206" t="s">
        <v>23</v>
      </c>
    </row>
    <row r="25" ht="25.5" customHeight="1" spans="2:2">
      <c r="B25" s="206" t="s">
        <v>24</v>
      </c>
    </row>
    <row r="26" ht="25.5" customHeight="1" spans="2:2">
      <c r="B26" s="206" t="s">
        <v>25</v>
      </c>
    </row>
    <row r="27" ht="25.5" customHeight="1" spans="2:2">
      <c r="B27" s="205" t="s">
        <v>9</v>
      </c>
    </row>
    <row r="28" ht="25.5" customHeight="1" spans="2:2">
      <c r="B28" s="206" t="s">
        <v>26</v>
      </c>
    </row>
    <row r="29" ht="25.5" customHeight="1" spans="2:2">
      <c r="B29" s="206" t="s">
        <v>27</v>
      </c>
    </row>
    <row r="30" ht="25.5" customHeight="1" spans="2:2">
      <c r="B30" s="206" t="s">
        <v>28</v>
      </c>
    </row>
    <row r="31" ht="25.5" customHeight="1" spans="2:2">
      <c r="B31" s="206" t="s">
        <v>29</v>
      </c>
    </row>
    <row r="32" ht="25.5" customHeight="1" spans="2:2">
      <c r="B32" s="206" t="s">
        <v>30</v>
      </c>
    </row>
    <row r="33" ht="25.5" customHeight="1" spans="2:2">
      <c r="B33" s="205" t="s">
        <v>15</v>
      </c>
    </row>
    <row r="34" ht="25.5" customHeight="1" spans="2:2">
      <c r="B34" s="206" t="s">
        <v>31</v>
      </c>
    </row>
    <row r="35" ht="25.5" customHeight="1" spans="2:2">
      <c r="B35" s="206" t="s">
        <v>32</v>
      </c>
    </row>
    <row r="36" ht="25.5" customHeight="1" spans="2:2">
      <c r="B36" s="206" t="s">
        <v>33</v>
      </c>
    </row>
    <row r="37" ht="25.5" customHeight="1" spans="2:2">
      <c r="B37" s="206" t="s">
        <v>34</v>
      </c>
    </row>
    <row r="38" ht="25.5" customHeight="1" spans="2:2">
      <c r="B38" s="204" t="s">
        <v>35</v>
      </c>
    </row>
    <row r="39" ht="25.5" customHeight="1" spans="2:2">
      <c r="B39" s="207" t="s">
        <v>36</v>
      </c>
    </row>
    <row r="40" ht="25.5" customHeight="1" spans="2:2">
      <c r="B40" s="207" t="s">
        <v>37</v>
      </c>
    </row>
    <row r="41" ht="25.5" customHeight="1" spans="2:2">
      <c r="B41" s="207" t="s">
        <v>38</v>
      </c>
    </row>
    <row r="42" ht="25.5" customHeight="1" spans="2:2">
      <c r="B42" s="207" t="s">
        <v>39</v>
      </c>
    </row>
    <row r="43" ht="25.5" customHeight="1" spans="2:2">
      <c r="B43" s="207" t="s">
        <v>40</v>
      </c>
    </row>
    <row r="44" ht="25.5" customHeight="1" spans="2:2">
      <c r="B44" s="207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G28" sqref="G28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0">
        <f>B6+B22</f>
        <v>5409</v>
      </c>
      <c r="C5" s="170">
        <f>C6+C22</f>
        <v>6213</v>
      </c>
      <c r="D5" s="108">
        <f>C5/B5</f>
        <v>1.14864115363283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8" t="s">
        <v>51</v>
      </c>
      <c r="B6" s="170">
        <f>SUM(B7:B21)</f>
        <v>5403</v>
      </c>
      <c r="C6" s="170">
        <f>SUM(C7:C21)</f>
        <v>6149</v>
      </c>
      <c r="D6" s="108">
        <f t="shared" ref="D6:D27" si="0">C6/B6</f>
        <v>1.1380714417916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69">
        <v>3067</v>
      </c>
      <c r="C7" s="169">
        <v>3111</v>
      </c>
      <c r="D7" s="112">
        <f t="shared" si="0"/>
        <v>1.01434626671014</v>
      </c>
    </row>
    <row r="8" s="100" customFormat="1" ht="24.95" customHeight="1" spans="1:4">
      <c r="A8" s="110" t="s">
        <v>53</v>
      </c>
      <c r="B8" s="169">
        <v>1333</v>
      </c>
      <c r="C8" s="169">
        <v>1814</v>
      </c>
      <c r="D8" s="112">
        <f t="shared" si="0"/>
        <v>1.36084021005251</v>
      </c>
    </row>
    <row r="9" s="100" customFormat="1" ht="24.95" customHeight="1" spans="1:4">
      <c r="A9" s="110" t="s">
        <v>54</v>
      </c>
      <c r="B9" s="169">
        <v>83</v>
      </c>
      <c r="C9" s="169">
        <v>180</v>
      </c>
      <c r="D9" s="112">
        <f t="shared" si="0"/>
        <v>2.16867469879518</v>
      </c>
    </row>
    <row r="10" s="100" customFormat="1" ht="24.95" customHeight="1" spans="1:4">
      <c r="A10" s="110" t="s">
        <v>55</v>
      </c>
      <c r="B10" s="169">
        <v>1</v>
      </c>
      <c r="C10" s="169"/>
      <c r="D10" s="112">
        <f t="shared" si="0"/>
        <v>0</v>
      </c>
    </row>
    <row r="11" s="100" customFormat="1" ht="24.95" customHeight="1" spans="1:4">
      <c r="A11" s="110" t="s">
        <v>56</v>
      </c>
      <c r="B11" s="169">
        <v>662</v>
      </c>
      <c r="C11" s="169">
        <v>666</v>
      </c>
      <c r="D11" s="112">
        <f t="shared" si="0"/>
        <v>1.00604229607251</v>
      </c>
    </row>
    <row r="12" s="100" customFormat="1" ht="24.95" customHeight="1" spans="1:4">
      <c r="A12" s="110" t="s">
        <v>57</v>
      </c>
      <c r="B12" s="169">
        <v>5</v>
      </c>
      <c r="C12" s="169">
        <v>7</v>
      </c>
      <c r="D12" s="112">
        <f t="shared" si="0"/>
        <v>1.4</v>
      </c>
    </row>
    <row r="13" s="100" customFormat="1" ht="24.95" customHeight="1" spans="1:4">
      <c r="A13" s="110" t="s">
        <v>58</v>
      </c>
      <c r="B13" s="169">
        <v>237</v>
      </c>
      <c r="C13" s="169">
        <v>328</v>
      </c>
      <c r="D13" s="112">
        <f t="shared" si="0"/>
        <v>1.38396624472574</v>
      </c>
    </row>
    <row r="14" s="100" customFormat="1" ht="24.95" customHeight="1" spans="1:4">
      <c r="A14" s="110" t="s">
        <v>59</v>
      </c>
      <c r="B14" s="169">
        <v>8</v>
      </c>
      <c r="C14" s="169">
        <v>10</v>
      </c>
      <c r="D14" s="112">
        <f t="shared" si="0"/>
        <v>1.25</v>
      </c>
    </row>
    <row r="15" s="100" customFormat="1" ht="24.95" customHeight="1" spans="1:4">
      <c r="A15" s="110" t="s">
        <v>60</v>
      </c>
      <c r="B15" s="169"/>
      <c r="C15" s="169">
        <v>1</v>
      </c>
      <c r="D15" s="112"/>
    </row>
    <row r="16" s="100" customFormat="1" ht="24.95" customHeight="1" spans="1:4">
      <c r="A16" s="110" t="s">
        <v>61</v>
      </c>
      <c r="B16" s="169"/>
      <c r="C16" s="169">
        <v>22</v>
      </c>
      <c r="D16" s="112"/>
    </row>
    <row r="17" s="100" customFormat="1" ht="24.95" customHeight="1" spans="1:4">
      <c r="A17" s="110" t="s">
        <v>62</v>
      </c>
      <c r="B17" s="169">
        <v>7</v>
      </c>
      <c r="C17" s="169">
        <v>10</v>
      </c>
      <c r="D17" s="112">
        <f t="shared" si="0"/>
        <v>1.42857142857143</v>
      </c>
    </row>
    <row r="18" s="100" customFormat="1" ht="24.95" customHeight="1" spans="1:4">
      <c r="A18" s="110" t="s">
        <v>63</v>
      </c>
      <c r="B18" s="169"/>
      <c r="C18" s="169"/>
      <c r="D18" s="112"/>
    </row>
    <row r="19" s="100" customFormat="1" ht="24.95" customHeight="1" spans="1:4">
      <c r="A19" s="110" t="s">
        <v>64</v>
      </c>
      <c r="B19" s="169"/>
      <c r="C19" s="169"/>
      <c r="D19" s="112"/>
    </row>
    <row r="20" s="100" customFormat="1" ht="24.95" customHeight="1" spans="1:4">
      <c r="A20" s="110" t="s">
        <v>65</v>
      </c>
      <c r="B20" s="169"/>
      <c r="C20" s="169"/>
      <c r="D20" s="112"/>
    </row>
    <row r="21" s="100" customFormat="1" ht="24.95" customHeight="1" spans="1:4">
      <c r="A21" s="110" t="s">
        <v>66</v>
      </c>
      <c r="B21" s="169"/>
      <c r="C21" s="169"/>
      <c r="D21" s="112"/>
    </row>
    <row r="22" s="100" customFormat="1" ht="24.95" customHeight="1" spans="1:4">
      <c r="A22" s="168" t="s">
        <v>67</v>
      </c>
      <c r="B22" s="170">
        <f>SUM(B23:B29)</f>
        <v>6</v>
      </c>
      <c r="C22" s="170">
        <f>SUM(C23:C29)</f>
        <v>64</v>
      </c>
      <c r="D22" s="108">
        <f t="shared" si="0"/>
        <v>10.6666666666667</v>
      </c>
    </row>
    <row r="23" s="100" customFormat="1" ht="24.95" customHeight="1" spans="1:4">
      <c r="A23" s="110" t="s">
        <v>68</v>
      </c>
      <c r="B23" s="169"/>
      <c r="C23" s="169"/>
      <c r="D23" s="112"/>
    </row>
    <row r="24" s="100" customFormat="1" ht="24.95" customHeight="1" spans="1:4">
      <c r="A24" s="110" t="s">
        <v>69</v>
      </c>
      <c r="B24" s="169"/>
      <c r="C24" s="169"/>
      <c r="D24" s="112"/>
    </row>
    <row r="25" s="100" customFormat="1" ht="24.95" customHeight="1" spans="1:4">
      <c r="A25" s="110" t="s">
        <v>70</v>
      </c>
      <c r="B25" s="169">
        <v>2</v>
      </c>
      <c r="C25" s="169">
        <v>3</v>
      </c>
      <c r="D25" s="112">
        <f t="shared" si="0"/>
        <v>1.5</v>
      </c>
    </row>
    <row r="26" s="100" customFormat="1" ht="24.95" customHeight="1" spans="1:4">
      <c r="A26" s="110" t="s">
        <v>71</v>
      </c>
      <c r="B26" s="169">
        <v>2</v>
      </c>
      <c r="C26" s="169">
        <v>51</v>
      </c>
      <c r="D26" s="112">
        <f t="shared" si="0"/>
        <v>25.5</v>
      </c>
    </row>
    <row r="27" s="100" customFormat="1" ht="24.95" customHeight="1" spans="1:4">
      <c r="A27" s="110" t="s">
        <v>72</v>
      </c>
      <c r="B27" s="169">
        <v>2</v>
      </c>
      <c r="C27" s="169">
        <v>10</v>
      </c>
      <c r="D27" s="112">
        <f t="shared" si="0"/>
        <v>5</v>
      </c>
    </row>
    <row r="28" s="100" customFormat="1" ht="24.95" customHeight="1" spans="1:4">
      <c r="A28" s="110" t="s">
        <v>73</v>
      </c>
      <c r="B28" s="169"/>
      <c r="C28" s="169"/>
      <c r="D28" s="112"/>
    </row>
    <row r="29" s="100" customFormat="1" ht="24.95" customHeight="1" spans="1:4">
      <c r="A29" s="114" t="s">
        <v>74</v>
      </c>
      <c r="B29" s="171"/>
      <c r="C29" s="171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12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4" t="s">
        <v>76</v>
      </c>
      <c r="B2" s="165"/>
      <c r="C2" s="165"/>
      <c r="D2" s="165"/>
    </row>
    <row r="3" spans="1:4">
      <c r="A3" s="165"/>
      <c r="B3" s="165"/>
      <c r="C3" s="165"/>
      <c r="D3" s="165"/>
    </row>
    <row r="4" spans="1:4">
      <c r="A4" s="165"/>
      <c r="B4" s="165"/>
      <c r="C4" s="165"/>
      <c r="D4" s="165"/>
    </row>
    <row r="5" spans="1:4">
      <c r="A5" s="165"/>
      <c r="B5" s="165"/>
      <c r="C5" s="165"/>
      <c r="D5" s="165"/>
    </row>
    <row r="6" spans="1:4">
      <c r="A6" s="165"/>
      <c r="B6" s="165"/>
      <c r="C6" s="165"/>
      <c r="D6" s="165"/>
    </row>
    <row r="7" spans="1:4">
      <c r="A7" s="165"/>
      <c r="B7" s="165"/>
      <c r="C7" s="165"/>
      <c r="D7" s="165"/>
    </row>
    <row r="8" spans="1:4">
      <c r="A8" s="165"/>
      <c r="B8" s="165"/>
      <c r="C8" s="165"/>
      <c r="D8" s="165"/>
    </row>
    <row r="9" spans="1:4">
      <c r="A9" s="165"/>
      <c r="B9" s="165"/>
      <c r="C9" s="165"/>
      <c r="D9" s="165"/>
    </row>
    <row r="10" spans="1:4">
      <c r="A10" s="165"/>
      <c r="B10" s="165"/>
      <c r="C10" s="165"/>
      <c r="D10" s="165"/>
    </row>
    <row r="11" spans="1:4">
      <c r="A11" s="165"/>
      <c r="B11" s="165"/>
      <c r="C11" s="165"/>
      <c r="D11" s="165"/>
    </row>
    <row r="12" ht="408" customHeight="1" spans="1:4">
      <c r="A12" s="165"/>
      <c r="B12" s="165"/>
      <c r="C12" s="165"/>
      <c r="D12" s="165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D35" sqref="D35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6721</v>
      </c>
      <c r="C5" s="107">
        <f>SUM(C6:C29)</f>
        <v>7676</v>
      </c>
      <c r="D5" s="87">
        <f>C5/B5</f>
        <v>1.14209195060259</v>
      </c>
    </row>
    <row r="6" s="4" customFormat="1" ht="24.95" customHeight="1" spans="1:43">
      <c r="A6" s="88" t="s">
        <v>80</v>
      </c>
      <c r="B6" s="174">
        <v>2250</v>
      </c>
      <c r="C6" s="174">
        <v>2299</v>
      </c>
      <c r="D6" s="90">
        <f>C6/B6</f>
        <v>1.02177777777778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4"/>
      <c r="C7" s="174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4"/>
      <c r="C8" s="174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4"/>
      <c r="C9" s="174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4"/>
      <c r="C10" s="174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4"/>
      <c r="C11" s="174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4">
        <v>119</v>
      </c>
      <c r="C12" s="174">
        <v>122</v>
      </c>
      <c r="D12" s="90">
        <f t="shared" ref="D12:D17" si="0">C12/B12</f>
        <v>1.02521008403361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4">
        <v>691</v>
      </c>
      <c r="C13" s="174">
        <v>755</v>
      </c>
      <c r="D13" s="90">
        <f t="shared" si="0"/>
        <v>1.09261939218524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4">
        <v>167</v>
      </c>
      <c r="C14" s="174">
        <v>177</v>
      </c>
      <c r="D14" s="90">
        <f t="shared" si="0"/>
        <v>1.05988023952096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4">
        <v>317</v>
      </c>
      <c r="C15" s="174">
        <v>329</v>
      </c>
      <c r="D15" s="90">
        <f t="shared" si="0"/>
        <v>1.03785488958991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4">
        <v>446</v>
      </c>
      <c r="C16" s="174">
        <v>264</v>
      </c>
      <c r="D16" s="90">
        <f t="shared" si="0"/>
        <v>0.591928251121076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4">
        <v>1374</v>
      </c>
      <c r="C17" s="174">
        <v>1369</v>
      </c>
      <c r="D17" s="90">
        <f t="shared" si="0"/>
        <v>0.996360989810771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4"/>
      <c r="C18" s="174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4">
        <v>1042</v>
      </c>
      <c r="C19" s="174">
        <v>2068</v>
      </c>
      <c r="D19" s="90">
        <f>C19/B19</f>
        <v>1.98464491362764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4"/>
      <c r="C20" s="174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4"/>
      <c r="C21" s="174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4"/>
      <c r="C22" s="174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4"/>
      <c r="C23" s="174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4">
        <v>315</v>
      </c>
      <c r="C24" s="174">
        <v>293</v>
      </c>
      <c r="D24" s="90">
        <f>C24/B24</f>
        <v>0.93015873015873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4"/>
      <c r="C25" s="174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4"/>
      <c r="C26" s="174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4"/>
      <c r="C27" s="174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4"/>
      <c r="C28" s="174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0"/>
      <c r="C29" s="200"/>
      <c r="D29" s="20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opLeftCell="A13" workbookViewId="0">
      <selection activeCell="E3" sqref="$A3:$XFD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4" t="s">
        <v>105</v>
      </c>
      <c r="B2" s="165"/>
      <c r="C2" s="165"/>
      <c r="D2" s="165"/>
    </row>
    <row r="3" spans="1:4">
      <c r="A3" s="165"/>
      <c r="B3" s="165"/>
      <c r="C3" s="165"/>
      <c r="D3" s="165"/>
    </row>
    <row r="4" spans="1:4">
      <c r="A4" s="165"/>
      <c r="B4" s="165"/>
      <c r="C4" s="165"/>
      <c r="D4" s="165"/>
    </row>
    <row r="5" spans="1:4">
      <c r="A5" s="165"/>
      <c r="B5" s="165"/>
      <c r="C5" s="165"/>
      <c r="D5" s="165"/>
    </row>
    <row r="6" spans="1:4">
      <c r="A6" s="165"/>
      <c r="B6" s="165"/>
      <c r="C6" s="165"/>
      <c r="D6" s="165"/>
    </row>
    <row r="7" spans="1:4">
      <c r="A7" s="165"/>
      <c r="B7" s="165"/>
      <c r="C7" s="165"/>
      <c r="D7" s="165"/>
    </row>
    <row r="8" spans="1:4">
      <c r="A8" s="165"/>
      <c r="B8" s="165"/>
      <c r="C8" s="165"/>
      <c r="D8" s="165"/>
    </row>
    <row r="9" spans="1:4">
      <c r="A9" s="165"/>
      <c r="B9" s="165"/>
      <c r="C9" s="165"/>
      <c r="D9" s="165"/>
    </row>
    <row r="10" spans="1:4">
      <c r="A10" s="165"/>
      <c r="B10" s="165"/>
      <c r="C10" s="165"/>
      <c r="D10" s="165"/>
    </row>
    <row r="11" ht="69" customHeight="1" spans="1:4">
      <c r="A11" s="165"/>
      <c r="B11" s="165"/>
      <c r="C11" s="165"/>
      <c r="D11" s="165"/>
    </row>
    <row r="12" spans="1:4">
      <c r="A12" s="165"/>
      <c r="B12" s="165"/>
      <c r="C12" s="165"/>
      <c r="D12" s="165"/>
    </row>
    <row r="13" ht="408.95" customHeight="1" spans="1:4">
      <c r="A13" s="165"/>
      <c r="B13" s="165"/>
      <c r="C13" s="165"/>
      <c r="D13" s="165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61" workbookViewId="0">
      <selection activeCell="B51" sqref="B5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1800</v>
      </c>
      <c r="C5" s="134">
        <f>SUM(C6:C17)</f>
        <v>1813</v>
      </c>
      <c r="D5" s="135">
        <f>IFERROR(C5/B5,0)</f>
        <v>1.00722222222222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1379</v>
      </c>
      <c r="C10" s="134">
        <v>1379</v>
      </c>
      <c r="D10" s="135">
        <f t="shared" si="0"/>
        <v>1</v>
      </c>
    </row>
    <row r="11" s="126" customFormat="1" ht="24.95" customHeight="1" spans="1:4">
      <c r="A11" s="163" t="s">
        <v>116</v>
      </c>
      <c r="B11" s="134">
        <v>421</v>
      </c>
      <c r="C11" s="134">
        <v>434</v>
      </c>
      <c r="D11" s="135">
        <f t="shared" si="0"/>
        <v>1.03087885985748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217</v>
      </c>
      <c r="C39" s="134">
        <f>SUM(C40:C60)</f>
        <v>214</v>
      </c>
      <c r="D39" s="135">
        <f t="shared" si="0"/>
        <v>0.986175115207373</v>
      </c>
    </row>
    <row r="40" s="126" customFormat="1" ht="24.95" customHeight="1" spans="1:4">
      <c r="A40" s="136" t="s">
        <v>145</v>
      </c>
      <c r="B40" s="134">
        <v>47</v>
      </c>
      <c r="C40" s="134">
        <v>61</v>
      </c>
      <c r="D40" s="135">
        <f t="shared" si="0"/>
        <v>1.29787234042553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30</v>
      </c>
      <c r="C47" s="134">
        <v>25</v>
      </c>
      <c r="D47" s="135">
        <f t="shared" si="0"/>
        <v>0.833333333333333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>
        <v>1</v>
      </c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139</v>
      </c>
      <c r="C51" s="134">
        <v>128</v>
      </c>
      <c r="D51" s="135">
        <f t="shared" si="0"/>
        <v>0.920863309352518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2017</v>
      </c>
      <c r="C61" s="138">
        <f>C5+C39</f>
        <v>2027</v>
      </c>
      <c r="D61" s="139">
        <f t="shared" si="0"/>
        <v>1.00495785820526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H29" sqref="H2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7" t="s">
        <v>49</v>
      </c>
    </row>
    <row r="5" s="145" customFormat="1" ht="24.95" customHeight="1" spans="1:4">
      <c r="A5" s="153" t="s">
        <v>50</v>
      </c>
      <c r="B5" s="194">
        <f>SUM(B6:B19)</f>
        <v>4</v>
      </c>
      <c r="C5" s="194">
        <f>SUM(C6:C19)</f>
        <v>4</v>
      </c>
      <c r="D5" s="189">
        <f>C5/B5</f>
        <v>1</v>
      </c>
    </row>
    <row r="6" s="145" customFormat="1" ht="24.95" customHeight="1" spans="1:4">
      <c r="A6" s="133" t="s">
        <v>169</v>
      </c>
      <c r="B6" s="195"/>
      <c r="C6" s="195"/>
      <c r="D6" s="156"/>
    </row>
    <row r="7" s="145" customFormat="1" ht="24.95" customHeight="1" spans="1:4">
      <c r="A7" s="133" t="s">
        <v>170</v>
      </c>
      <c r="B7" s="195"/>
      <c r="C7" s="195"/>
      <c r="D7" s="156"/>
    </row>
    <row r="8" s="145" customFormat="1" ht="24.95" customHeight="1" spans="1:4">
      <c r="A8" s="133" t="s">
        <v>171</v>
      </c>
      <c r="B8" s="195"/>
      <c r="C8" s="195"/>
      <c r="D8" s="156"/>
    </row>
    <row r="9" s="145" customFormat="1" ht="24.95" customHeight="1" spans="1:4">
      <c r="A9" s="133" t="s">
        <v>172</v>
      </c>
      <c r="B9" s="195"/>
      <c r="C9" s="195"/>
      <c r="D9" s="156"/>
    </row>
    <row r="10" s="145" customFormat="1" ht="24.95" customHeight="1" spans="1:4">
      <c r="A10" s="133" t="s">
        <v>173</v>
      </c>
      <c r="B10" s="196"/>
      <c r="C10" s="195"/>
      <c r="D10" s="160"/>
    </row>
    <row r="11" s="145" customFormat="1" ht="24.95" customHeight="1" spans="1:4">
      <c r="A11" s="133" t="s">
        <v>174</v>
      </c>
      <c r="B11" s="197"/>
      <c r="C11" s="195"/>
      <c r="D11" s="156"/>
    </row>
    <row r="12" s="146" customFormat="1" ht="24.95" customHeight="1" spans="1:4">
      <c r="A12" s="133" t="s">
        <v>175</v>
      </c>
      <c r="B12" s="196"/>
      <c r="C12" s="195"/>
      <c r="D12" s="160"/>
    </row>
    <row r="13" s="147" customFormat="1" ht="24.95" customHeight="1" spans="1:4">
      <c r="A13" s="133" t="s">
        <v>176</v>
      </c>
      <c r="B13" s="197"/>
      <c r="C13" s="195"/>
      <c r="D13" s="156"/>
    </row>
    <row r="14" ht="24.95" customHeight="1" spans="1:4">
      <c r="A14" s="133" t="s">
        <v>177</v>
      </c>
      <c r="B14" s="197"/>
      <c r="C14" s="195"/>
      <c r="D14" s="156"/>
    </row>
    <row r="15" ht="24.95" customHeight="1" spans="1:4">
      <c r="A15" s="133" t="s">
        <v>178</v>
      </c>
      <c r="B15" s="197"/>
      <c r="C15" s="195"/>
      <c r="D15" s="156"/>
    </row>
    <row r="16" ht="24.95" customHeight="1" spans="1:4">
      <c r="A16" s="133" t="s">
        <v>179</v>
      </c>
      <c r="B16" s="196"/>
      <c r="C16" s="195"/>
      <c r="D16" s="156"/>
    </row>
    <row r="17" ht="33" customHeight="1" spans="1:4">
      <c r="A17" s="133" t="s">
        <v>180</v>
      </c>
      <c r="B17" s="197"/>
      <c r="C17" s="195"/>
      <c r="D17" s="156"/>
    </row>
    <row r="18" ht="24.95" customHeight="1" spans="1:4">
      <c r="A18" s="133" t="s">
        <v>181</v>
      </c>
      <c r="B18" s="198">
        <v>4</v>
      </c>
      <c r="C18" s="195">
        <v>4</v>
      </c>
      <c r="D18" s="160">
        <f>C18/B18</f>
        <v>1</v>
      </c>
    </row>
    <row r="19" ht="24.95" customHeight="1" spans="1:4">
      <c r="A19" s="157"/>
      <c r="B19" s="199"/>
      <c r="C19" s="199"/>
      <c r="D19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D5" sqref="D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7" t="s">
        <v>49</v>
      </c>
    </row>
    <row r="5" s="145" customFormat="1" ht="24.95" customHeight="1" spans="1:4">
      <c r="A5" s="153" t="s">
        <v>79</v>
      </c>
      <c r="B5" s="188">
        <f>SUM(B6:B14)</f>
        <v>65</v>
      </c>
      <c r="C5" s="188">
        <f>SUM(C6:C14)</f>
        <v>5247</v>
      </c>
      <c r="D5" s="189">
        <f>C5/B5</f>
        <v>80.7230769230769</v>
      </c>
    </row>
    <row r="6" s="145" customFormat="1" ht="24.95" customHeight="1" spans="1:4">
      <c r="A6" s="133" t="s">
        <v>186</v>
      </c>
      <c r="B6" s="190"/>
      <c r="C6" s="190"/>
      <c r="D6" s="160"/>
    </row>
    <row r="7" s="145" customFormat="1" ht="24.95" customHeight="1" spans="1:4">
      <c r="A7" s="133" t="s">
        <v>187</v>
      </c>
      <c r="B7" s="190"/>
      <c r="C7" s="190"/>
      <c r="D7" s="160"/>
    </row>
    <row r="8" s="145" customFormat="1" ht="24.95" customHeight="1" spans="1:4">
      <c r="A8" s="133" t="s">
        <v>188</v>
      </c>
      <c r="B8" s="190"/>
      <c r="C8" s="190"/>
      <c r="D8" s="160"/>
    </row>
    <row r="9" s="145" customFormat="1" ht="24.95" customHeight="1" spans="1:4">
      <c r="A9" s="133" t="s">
        <v>189</v>
      </c>
      <c r="B9" s="190"/>
      <c r="C9" s="190">
        <v>5247</v>
      </c>
      <c r="D9" s="160"/>
    </row>
    <row r="10" s="145" customFormat="1" ht="24.95" customHeight="1" spans="1:4">
      <c r="A10" s="133" t="s">
        <v>190</v>
      </c>
      <c r="B10" s="191"/>
      <c r="C10" s="191"/>
      <c r="D10" s="160"/>
    </row>
    <row r="11" s="145" customFormat="1" ht="24.95" customHeight="1" spans="1:4">
      <c r="A11" s="133" t="s">
        <v>191</v>
      </c>
      <c r="B11" s="191"/>
      <c r="C11" s="191"/>
      <c r="D11" s="160"/>
    </row>
    <row r="12" s="146" customFormat="1" ht="24.95" customHeight="1" spans="1:4">
      <c r="A12" s="133" t="s">
        <v>192</v>
      </c>
      <c r="B12" s="191"/>
      <c r="C12" s="191"/>
      <c r="D12" s="160"/>
    </row>
    <row r="13" s="147" customFormat="1" ht="24.95" customHeight="1" spans="1:4">
      <c r="A13" s="133" t="s">
        <v>193</v>
      </c>
      <c r="B13" s="191"/>
      <c r="C13" s="191"/>
      <c r="D13" s="160"/>
    </row>
    <row r="14" ht="24.95" customHeight="1" spans="1:4">
      <c r="A14" s="192" t="s">
        <v>194</v>
      </c>
      <c r="B14" s="158">
        <v>65</v>
      </c>
      <c r="C14" s="158"/>
      <c r="D14" s="193">
        <f>C14/B14</f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" sqref="A2:D2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tabSelected="1" workbookViewId="0">
      <selection activeCell="F8" sqref="F8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1"/>
      <c r="D5" s="182"/>
    </row>
    <row r="6" s="126" customFormat="1" ht="24.95" customHeight="1" spans="1:4">
      <c r="A6" s="136" t="s">
        <v>200</v>
      </c>
      <c r="B6" s="183"/>
      <c r="C6" s="181"/>
      <c r="D6" s="182"/>
    </row>
    <row r="7" s="126" customFormat="1" ht="24.95" customHeight="1" spans="1:4">
      <c r="A7" s="136" t="s">
        <v>201</v>
      </c>
      <c r="B7" s="134"/>
      <c r="C7" s="181"/>
      <c r="D7" s="182"/>
    </row>
    <row r="8" s="126" customFormat="1" ht="24.95" customHeight="1" spans="1:4">
      <c r="A8" s="136" t="s">
        <v>202</v>
      </c>
      <c r="B8" s="183"/>
      <c r="C8" s="181"/>
      <c r="D8" s="182"/>
    </row>
    <row r="9" s="126" customFormat="1" ht="24.95" customHeight="1" spans="1:4">
      <c r="A9" s="136" t="s">
        <v>203</v>
      </c>
      <c r="B9" s="134"/>
      <c r="C9" s="181"/>
      <c r="D9" s="182"/>
    </row>
    <row r="10" s="126" customFormat="1" ht="24.95" customHeight="1" spans="1:4">
      <c r="A10" s="136" t="s">
        <v>204</v>
      </c>
      <c r="B10" s="134">
        <v>460</v>
      </c>
      <c r="C10" s="181">
        <v>4904</v>
      </c>
      <c r="D10" s="184">
        <v>10.661</v>
      </c>
    </row>
    <row r="11" s="126" customFormat="1" ht="24.95" customHeight="1" spans="1:4">
      <c r="A11" s="136" t="s">
        <v>205</v>
      </c>
      <c r="B11" s="134"/>
      <c r="C11" s="181"/>
      <c r="D11" s="182"/>
    </row>
    <row r="12" s="126" customFormat="1" ht="24.95" customHeight="1" spans="1:4">
      <c r="A12" s="136" t="s">
        <v>206</v>
      </c>
      <c r="B12" s="134"/>
      <c r="C12" s="181"/>
      <c r="D12" s="182"/>
    </row>
    <row r="13" s="126" customFormat="1" ht="24.95" customHeight="1" spans="1:4">
      <c r="A13" s="136" t="s">
        <v>207</v>
      </c>
      <c r="B13" s="134"/>
      <c r="C13" s="181"/>
      <c r="D13" s="182"/>
    </row>
    <row r="14" s="126" customFormat="1" ht="24.95" customHeight="1" spans="1:4">
      <c r="A14" s="136" t="s">
        <v>208</v>
      </c>
      <c r="B14" s="185">
        <v>65</v>
      </c>
      <c r="C14" s="181"/>
      <c r="D14" s="182"/>
    </row>
    <row r="15" s="126" customFormat="1" ht="24.95" customHeight="1" spans="1:4">
      <c r="A15" s="137" t="s">
        <v>209</v>
      </c>
      <c r="B15" s="138">
        <f>SUM(B5:B14)</f>
        <v>525</v>
      </c>
      <c r="C15" s="138">
        <f>SUM(C5:C14)</f>
        <v>4904</v>
      </c>
      <c r="D15" s="186">
        <f>SUM(C15/B15)</f>
        <v>9.34095238095238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F6" sqref="F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69"/>
      <c r="C7" s="169"/>
      <c r="D7" s="176"/>
    </row>
    <row r="8" s="100" customFormat="1" ht="24.95" customHeight="1" spans="1:4">
      <c r="A8" s="110" t="s">
        <v>215</v>
      </c>
      <c r="B8" s="177"/>
      <c r="C8" s="177"/>
      <c r="D8" s="176"/>
    </row>
    <row r="9" s="100" customFormat="1" ht="24.95" customHeight="1" spans="1:4">
      <c r="A9" s="114" t="s">
        <v>216</v>
      </c>
      <c r="B9" s="178"/>
      <c r="C9" s="178"/>
      <c r="D9" s="179"/>
    </row>
    <row r="10" ht="38.25" customHeight="1" spans="1:4">
      <c r="A10" s="180"/>
      <c r="B10" s="180"/>
      <c r="C10" s="180"/>
      <c r="D10" s="180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2" sqref="D12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7" sqref="C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2">
        <f>SUM(B6:B9)</f>
        <v>0</v>
      </c>
      <c r="C5" s="172"/>
      <c r="D5" s="92"/>
    </row>
    <row r="6" s="4" customFormat="1" ht="24.95" customHeight="1" spans="1:45">
      <c r="A6" s="88" t="s">
        <v>222</v>
      </c>
      <c r="B6" s="173"/>
      <c r="C6" s="173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3"/>
      <c r="C7" s="173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4"/>
      <c r="C8" s="174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5"/>
      <c r="C9" s="17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2" sqref="E12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1" sqref="C$1:C$104857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6213</v>
      </c>
      <c r="C5" s="106">
        <f>C6+C22</f>
        <v>7044</v>
      </c>
      <c r="D5" s="108">
        <f>C5/B5</f>
        <v>1.13375181071946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8" t="s">
        <v>51</v>
      </c>
      <c r="B6" s="86">
        <f>SUM(B7:B21)</f>
        <v>6149</v>
      </c>
      <c r="C6" s="86">
        <f>SUM(C7:C21)</f>
        <v>7036</v>
      </c>
      <c r="D6" s="108">
        <f t="shared" ref="D6:D27" si="0">C6/B6</f>
        <v>1.14425109773947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69">
        <v>3111</v>
      </c>
      <c r="C7" s="169">
        <v>3762</v>
      </c>
      <c r="D7" s="112">
        <f t="shared" si="0"/>
        <v>1.2092574734812</v>
      </c>
    </row>
    <row r="8" s="100" customFormat="1" ht="24.95" customHeight="1" spans="1:4">
      <c r="A8" s="110" t="s">
        <v>53</v>
      </c>
      <c r="B8" s="169">
        <v>1814</v>
      </c>
      <c r="C8" s="169">
        <v>1916</v>
      </c>
      <c r="D8" s="112">
        <f t="shared" si="0"/>
        <v>1.05622932745314</v>
      </c>
    </row>
    <row r="9" s="100" customFormat="1" ht="24.95" customHeight="1" spans="1:4">
      <c r="A9" s="110" t="s">
        <v>54</v>
      </c>
      <c r="B9" s="169">
        <v>180</v>
      </c>
      <c r="C9" s="169">
        <v>176</v>
      </c>
      <c r="D9" s="112">
        <f t="shared" si="0"/>
        <v>0.977777777777778</v>
      </c>
    </row>
    <row r="10" s="100" customFormat="1" ht="24.95" customHeight="1" spans="1:4">
      <c r="A10" s="110" t="s">
        <v>55</v>
      </c>
      <c r="B10" s="169"/>
      <c r="C10" s="169"/>
      <c r="D10" s="112"/>
    </row>
    <row r="11" s="100" customFormat="1" ht="24.95" customHeight="1" spans="1:4">
      <c r="A11" s="110" t="s">
        <v>56</v>
      </c>
      <c r="B11" s="169">
        <v>666</v>
      </c>
      <c r="C11" s="169">
        <v>794</v>
      </c>
      <c r="D11" s="112">
        <f t="shared" si="0"/>
        <v>1.19219219219219</v>
      </c>
    </row>
    <row r="12" s="100" customFormat="1" ht="24.95" customHeight="1" spans="1:4">
      <c r="A12" s="110" t="s">
        <v>57</v>
      </c>
      <c r="B12" s="169">
        <v>7</v>
      </c>
      <c r="C12" s="169">
        <v>6</v>
      </c>
      <c r="D12" s="112">
        <f t="shared" si="0"/>
        <v>0.857142857142857</v>
      </c>
    </row>
    <row r="13" s="100" customFormat="1" ht="24.95" customHeight="1" spans="1:4">
      <c r="A13" s="110" t="s">
        <v>58</v>
      </c>
      <c r="B13" s="169">
        <v>328</v>
      </c>
      <c r="C13" s="169">
        <v>365</v>
      </c>
      <c r="D13" s="112">
        <f t="shared" si="0"/>
        <v>1.11280487804878</v>
      </c>
    </row>
    <row r="14" s="100" customFormat="1" ht="24.95" customHeight="1" spans="1:4">
      <c r="A14" s="110" t="s">
        <v>59</v>
      </c>
      <c r="B14" s="169">
        <v>10</v>
      </c>
      <c r="C14" s="169">
        <v>11</v>
      </c>
      <c r="D14" s="112">
        <f t="shared" si="0"/>
        <v>1.1</v>
      </c>
    </row>
    <row r="15" s="100" customFormat="1" ht="24.95" customHeight="1" spans="1:4">
      <c r="A15" s="110" t="s">
        <v>60</v>
      </c>
      <c r="B15" s="169">
        <v>1</v>
      </c>
      <c r="C15" s="169"/>
      <c r="D15" s="112">
        <f t="shared" si="0"/>
        <v>0</v>
      </c>
    </row>
    <row r="16" s="100" customFormat="1" ht="24.95" customHeight="1" spans="1:4">
      <c r="A16" s="110" t="s">
        <v>61</v>
      </c>
      <c r="B16" s="169">
        <v>22</v>
      </c>
      <c r="C16" s="169"/>
      <c r="D16" s="112">
        <f t="shared" si="0"/>
        <v>0</v>
      </c>
    </row>
    <row r="17" s="100" customFormat="1" ht="24.95" customHeight="1" spans="1:4">
      <c r="A17" s="110" t="s">
        <v>62</v>
      </c>
      <c r="B17" s="169">
        <v>10</v>
      </c>
      <c r="C17" s="169">
        <v>6</v>
      </c>
      <c r="D17" s="112">
        <f t="shared" si="0"/>
        <v>0.6</v>
      </c>
    </row>
    <row r="18" s="100" customFormat="1" ht="24.95" customHeight="1" spans="1:4">
      <c r="A18" s="110" t="s">
        <v>63</v>
      </c>
      <c r="B18" s="169"/>
      <c r="C18" s="169"/>
      <c r="D18" s="112"/>
    </row>
    <row r="19" s="100" customFormat="1" ht="24.95" customHeight="1" spans="1:4">
      <c r="A19" s="110" t="s">
        <v>64</v>
      </c>
      <c r="B19" s="169"/>
      <c r="C19" s="169"/>
      <c r="D19" s="112"/>
    </row>
    <row r="20" s="100" customFormat="1" ht="24.95" customHeight="1" spans="1:4">
      <c r="A20" s="110" t="s">
        <v>65</v>
      </c>
      <c r="B20" s="169"/>
      <c r="C20" s="169"/>
      <c r="D20" s="112"/>
    </row>
    <row r="21" s="100" customFormat="1" ht="24.95" customHeight="1" spans="1:4">
      <c r="A21" s="110" t="s">
        <v>66</v>
      </c>
      <c r="B21" s="169"/>
      <c r="C21" s="169"/>
      <c r="D21" s="112"/>
    </row>
    <row r="22" s="100" customFormat="1" ht="24.95" customHeight="1" spans="1:4">
      <c r="A22" s="168" t="s">
        <v>67</v>
      </c>
      <c r="B22" s="170">
        <f>SUM(B23:B29)</f>
        <v>64</v>
      </c>
      <c r="C22" s="170">
        <f>SUM(C23:C29)</f>
        <v>8</v>
      </c>
      <c r="D22" s="108">
        <f t="shared" si="0"/>
        <v>0.125</v>
      </c>
    </row>
    <row r="23" s="100" customFormat="1" ht="24.95" customHeight="1" spans="1:4">
      <c r="A23" s="110" t="s">
        <v>68</v>
      </c>
      <c r="B23" s="169"/>
      <c r="C23" s="169"/>
      <c r="D23" s="112"/>
    </row>
    <row r="24" s="100" customFormat="1" ht="24.95" customHeight="1" spans="1:4">
      <c r="A24" s="110" t="s">
        <v>69</v>
      </c>
      <c r="B24" s="169"/>
      <c r="C24" s="169"/>
      <c r="D24" s="112"/>
    </row>
    <row r="25" s="100" customFormat="1" ht="24.95" customHeight="1" spans="1:4">
      <c r="A25" s="110" t="s">
        <v>70</v>
      </c>
      <c r="B25" s="169">
        <v>3</v>
      </c>
      <c r="C25" s="169">
        <v>4</v>
      </c>
      <c r="D25" s="112">
        <f t="shared" si="0"/>
        <v>1.33333333333333</v>
      </c>
    </row>
    <row r="26" s="100" customFormat="1" ht="24.95" customHeight="1" spans="1:4">
      <c r="A26" s="110" t="s">
        <v>71</v>
      </c>
      <c r="B26" s="169">
        <v>51</v>
      </c>
      <c r="C26" s="169">
        <v>4</v>
      </c>
      <c r="D26" s="112">
        <f t="shared" si="0"/>
        <v>0.0784313725490196</v>
      </c>
    </row>
    <row r="27" s="100" customFormat="1" ht="24.95" customHeight="1" spans="1:4">
      <c r="A27" s="110" t="s">
        <v>72</v>
      </c>
      <c r="B27" s="169">
        <v>10</v>
      </c>
      <c r="C27" s="169"/>
      <c r="D27" s="112">
        <f t="shared" si="0"/>
        <v>0</v>
      </c>
    </row>
    <row r="28" s="100" customFormat="1" ht="24.95" customHeight="1" spans="1:4">
      <c r="A28" s="110" t="s">
        <v>73</v>
      </c>
      <c r="B28" s="169"/>
      <c r="C28" s="169"/>
      <c r="D28" s="112"/>
    </row>
    <row r="29" s="100" customFormat="1" ht="24.95" customHeight="1" spans="1:4">
      <c r="A29" s="114" t="s">
        <v>74</v>
      </c>
      <c r="B29" s="171"/>
      <c r="C29" s="171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E7" sqref="E7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4" t="s">
        <v>233</v>
      </c>
      <c r="B2" s="165"/>
      <c r="C2" s="165"/>
      <c r="D2" s="165"/>
    </row>
    <row r="3" customHeight="1" spans="1:4">
      <c r="A3" s="165"/>
      <c r="B3" s="165"/>
      <c r="C3" s="165"/>
      <c r="D3" s="165"/>
    </row>
    <row r="4" customHeight="1" spans="1:4">
      <c r="A4" s="165"/>
      <c r="B4" s="165"/>
      <c r="C4" s="165"/>
      <c r="D4" s="165"/>
    </row>
    <row r="5" customHeight="1" spans="1:4">
      <c r="A5" s="165"/>
      <c r="B5" s="165"/>
      <c r="C5" s="165"/>
      <c r="D5" s="165"/>
    </row>
    <row r="6" ht="66" customHeight="1" spans="1:4">
      <c r="A6" s="165"/>
      <c r="B6" s="165"/>
      <c r="C6" s="165"/>
      <c r="D6" s="165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G24" sqref="G2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7232</v>
      </c>
      <c r="C5" s="106">
        <f>SUM(C6:C30)</f>
        <v>8511</v>
      </c>
      <c r="D5" s="166">
        <f>C5/B5</f>
        <v>1.17685287610619</v>
      </c>
    </row>
    <row r="6" s="4" customFormat="1" ht="23.25" customHeight="1" spans="1:45">
      <c r="A6" s="88" t="s">
        <v>80</v>
      </c>
      <c r="B6" s="89">
        <v>2350</v>
      </c>
      <c r="C6" s="89">
        <v>2504</v>
      </c>
      <c r="D6" s="166">
        <f>C6/B6</f>
        <v>1.06553191489362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66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6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16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66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66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135</v>
      </c>
      <c r="C12" s="89">
        <v>157</v>
      </c>
      <c r="D12" s="166">
        <f t="shared" ref="D12:D17" si="0">C12/B12</f>
        <v>1.16296296296296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751</v>
      </c>
      <c r="C13" s="89">
        <v>793</v>
      </c>
      <c r="D13" s="166">
        <f t="shared" si="0"/>
        <v>1.05592543275632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174</v>
      </c>
      <c r="C14" s="89">
        <v>160</v>
      </c>
      <c r="D14" s="166">
        <f t="shared" si="0"/>
        <v>0.919540229885057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338</v>
      </c>
      <c r="C15" s="89">
        <v>361</v>
      </c>
      <c r="D15" s="166">
        <f t="shared" si="0"/>
        <v>1.06804733727811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314</v>
      </c>
      <c r="C16" s="89">
        <v>519</v>
      </c>
      <c r="D16" s="166">
        <f t="shared" si="0"/>
        <v>1.65286624203822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1417</v>
      </c>
      <c r="C17" s="89">
        <v>1451</v>
      </c>
      <c r="D17" s="166">
        <f t="shared" si="0"/>
        <v>1.02399435426958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>
        <v>1383</v>
      </c>
      <c r="C19" s="89">
        <v>2100</v>
      </c>
      <c r="D19" s="166">
        <f>C19/B19</f>
        <v>1.51843817787419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6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297</v>
      </c>
      <c r="C24" s="89">
        <v>290</v>
      </c>
      <c r="D24" s="166">
        <f>C24/B24</f>
        <v>0.976430976430976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6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73</v>
      </c>
      <c r="C27" s="89">
        <v>176</v>
      </c>
      <c r="D27" s="166">
        <f>C27/B27</f>
        <v>2.41095890410959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7"/>
      <c r="C30" s="167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opLeftCell="A5" workbookViewId="0">
      <selection activeCell="A2" sqref="A2:D5"/>
    </sheetView>
  </sheetViews>
  <sheetFormatPr defaultColWidth="9" defaultRowHeight="13.5" outlineLevelRow="4" outlineLevelCol="3"/>
  <cols>
    <col min="1" max="3" width="20.625" style="70" customWidth="1"/>
    <col min="4" max="4" width="72.125" style="70" customWidth="1"/>
    <col min="5" max="5" width="28.875" style="70" customWidth="1"/>
    <col min="6" max="16384" width="9" style="70"/>
  </cols>
  <sheetData>
    <row r="1" ht="62.1" customHeight="1" spans="1:4">
      <c r="A1" s="71" t="s">
        <v>242</v>
      </c>
      <c r="B1" s="72"/>
      <c r="C1" s="72"/>
      <c r="D1" s="72"/>
    </row>
    <row r="2" ht="42.75" customHeight="1" spans="1:4">
      <c r="A2" s="164" t="s">
        <v>243</v>
      </c>
      <c r="B2" s="165"/>
      <c r="C2" s="165"/>
      <c r="D2" s="165"/>
    </row>
    <row r="3" ht="42.75" customHeight="1" spans="1:4">
      <c r="A3" s="165"/>
      <c r="B3" s="165"/>
      <c r="C3" s="165"/>
      <c r="D3" s="165"/>
    </row>
    <row r="4" ht="42.75" customHeight="1" spans="1:4">
      <c r="A4" s="165"/>
      <c r="B4" s="165"/>
      <c r="C4" s="165"/>
      <c r="D4" s="165"/>
    </row>
    <row r="5" ht="408.95" customHeight="1" spans="1:4">
      <c r="A5" s="165"/>
      <c r="B5" s="165"/>
      <c r="C5" s="165"/>
      <c r="D5" s="165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49" workbookViewId="0">
      <selection activeCell="C52" sqref="C52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236</v>
      </c>
      <c r="C4" s="16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1813</v>
      </c>
      <c r="C5" s="134">
        <f>SUM(C6:C17)</f>
        <v>1841</v>
      </c>
      <c r="D5" s="135">
        <f>IFERROR(C5/B5,0)</f>
        <v>1.01544401544402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1379</v>
      </c>
      <c r="C10" s="134">
        <v>1379</v>
      </c>
      <c r="D10" s="135">
        <f t="shared" si="0"/>
        <v>1</v>
      </c>
    </row>
    <row r="11" s="126" customFormat="1" ht="24.95" customHeight="1" spans="1:4">
      <c r="A11" s="163" t="s">
        <v>116</v>
      </c>
      <c r="B11" s="134">
        <v>434</v>
      </c>
      <c r="C11" s="134">
        <v>462</v>
      </c>
      <c r="D11" s="135">
        <f t="shared" si="0"/>
        <v>1.06451612903226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177</v>
      </c>
      <c r="C39" s="134">
        <f>SUM(C40:C60)</f>
        <v>166</v>
      </c>
      <c r="D39" s="135">
        <f t="shared" si="0"/>
        <v>0.937853107344633</v>
      </c>
    </row>
    <row r="40" s="126" customFormat="1" ht="24.95" customHeight="1" spans="1:4">
      <c r="A40" s="136" t="s">
        <v>145</v>
      </c>
      <c r="B40" s="134">
        <v>38</v>
      </c>
      <c r="C40" s="134">
        <v>38</v>
      </c>
      <c r="D40" s="135">
        <f t="shared" si="0"/>
        <v>1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139</v>
      </c>
      <c r="C51" s="134">
        <v>128</v>
      </c>
      <c r="D51" s="135">
        <f t="shared" si="0"/>
        <v>0.920863309352518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1990</v>
      </c>
      <c r="C61" s="138">
        <f>C5+C39</f>
        <v>2007</v>
      </c>
      <c r="D61" s="139">
        <f t="shared" si="0"/>
        <v>1.00854271356784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6" sqref="D16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4</v>
      </c>
      <c r="C5" s="154">
        <f>SUM(C6:C19)</f>
        <v>0</v>
      </c>
      <c r="D5" s="160">
        <f>C5/B5</f>
        <v>0</v>
      </c>
    </row>
    <row r="6" s="145" customFormat="1" ht="24.95" customHeight="1" spans="1:4">
      <c r="A6" s="133" t="s">
        <v>169</v>
      </c>
      <c r="B6" s="161"/>
      <c r="C6" s="161"/>
      <c r="D6" s="156"/>
    </row>
    <row r="7" s="145" customFormat="1" ht="24.95" customHeight="1" spans="1:4">
      <c r="A7" s="133" t="s">
        <v>170</v>
      </c>
      <c r="B7" s="161"/>
      <c r="C7" s="161"/>
      <c r="D7" s="156"/>
    </row>
    <row r="8" s="145" customFormat="1" ht="24.95" customHeight="1" spans="1:4">
      <c r="A8" s="133" t="s">
        <v>171</v>
      </c>
      <c r="B8" s="161"/>
      <c r="C8" s="161"/>
      <c r="D8" s="156"/>
    </row>
    <row r="9" s="145" customFormat="1" ht="24.95" customHeight="1" spans="1:4">
      <c r="A9" s="133" t="s">
        <v>172</v>
      </c>
      <c r="B9" s="161"/>
      <c r="C9" s="161"/>
      <c r="D9" s="156"/>
    </row>
    <row r="10" s="145" customFormat="1" ht="24.95" customHeight="1" spans="1:4">
      <c r="A10" s="133" t="s">
        <v>173</v>
      </c>
      <c r="B10" s="161"/>
      <c r="C10" s="161"/>
      <c r="D10" s="160" t="e">
        <f>C10/B10</f>
        <v>#DIV/0!</v>
      </c>
    </row>
    <row r="11" s="145" customFormat="1" ht="24.95" customHeight="1" spans="1:4">
      <c r="A11" s="133" t="s">
        <v>174</v>
      </c>
      <c r="B11" s="161"/>
      <c r="C11" s="161"/>
      <c r="D11" s="156"/>
    </row>
    <row r="12" s="146" customFormat="1" ht="24.95" customHeight="1" spans="1:4">
      <c r="A12" s="133" t="s">
        <v>175</v>
      </c>
      <c r="B12" s="161"/>
      <c r="C12" s="161"/>
      <c r="D12" s="160" t="e">
        <f>C12/B12</f>
        <v>#DIV/0!</v>
      </c>
    </row>
    <row r="13" s="147" customFormat="1" ht="24.95" customHeight="1" spans="1:4">
      <c r="A13" s="133" t="s">
        <v>176</v>
      </c>
      <c r="B13" s="161"/>
      <c r="C13" s="161"/>
      <c r="D13" s="156"/>
    </row>
    <row r="14" ht="24.95" customHeight="1" spans="1:4">
      <c r="A14" s="133" t="s">
        <v>177</v>
      </c>
      <c r="B14" s="161"/>
      <c r="C14" s="161"/>
      <c r="D14" s="156"/>
    </row>
    <row r="15" ht="24.95" customHeight="1" spans="1:4">
      <c r="A15" s="133" t="s">
        <v>178</v>
      </c>
      <c r="B15" s="161"/>
      <c r="C15" s="161"/>
      <c r="D15" s="156"/>
    </row>
    <row r="16" ht="24.95" customHeight="1" spans="1:4">
      <c r="A16" s="133" t="s">
        <v>179</v>
      </c>
      <c r="B16" s="161"/>
      <c r="C16" s="161"/>
      <c r="D16" s="160"/>
    </row>
    <row r="17" ht="39.75" customHeight="1" spans="1:4">
      <c r="A17" s="133" t="s">
        <v>180</v>
      </c>
      <c r="B17" s="161"/>
      <c r="C17" s="161"/>
      <c r="D17" s="156"/>
    </row>
    <row r="18" ht="24.95" customHeight="1" spans="1:4">
      <c r="A18" s="133" t="s">
        <v>181</v>
      </c>
      <c r="B18" s="161">
        <v>4</v>
      </c>
      <c r="C18" s="161"/>
      <c r="D18" s="160">
        <f>C18/B18</f>
        <v>0</v>
      </c>
    </row>
    <row r="19" ht="24.95" customHeight="1" spans="1:4">
      <c r="A19" s="157" t="s">
        <v>248</v>
      </c>
      <c r="B19" s="158"/>
      <c r="C19" s="158"/>
      <c r="D19" s="159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0" sqref="D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650</v>
      </c>
      <c r="C5" s="154">
        <f>SUM(C6:C14)</f>
        <v>307</v>
      </c>
      <c r="D5" s="155">
        <f>C5/B5</f>
        <v>0.472307692307692</v>
      </c>
    </row>
    <row r="6" s="145" customFormat="1" ht="24.95" customHeight="1" spans="1:4">
      <c r="A6" s="133" t="s">
        <v>186</v>
      </c>
      <c r="B6" s="154"/>
      <c r="C6" s="154"/>
      <c r="D6" s="155"/>
    </row>
    <row r="7" s="145" customFormat="1" ht="24.95" customHeight="1" spans="1:4">
      <c r="A7" s="133" t="s">
        <v>187</v>
      </c>
      <c r="B7" s="154"/>
      <c r="C7" s="154"/>
      <c r="D7" s="155"/>
    </row>
    <row r="8" s="145" customFormat="1" ht="24.95" customHeight="1" spans="1:4">
      <c r="A8" s="133" t="s">
        <v>188</v>
      </c>
      <c r="B8" s="154"/>
      <c r="C8" s="154"/>
      <c r="D8" s="155"/>
    </row>
    <row r="9" s="145" customFormat="1" ht="24.95" customHeight="1" spans="1:4">
      <c r="A9" s="133" t="s">
        <v>189</v>
      </c>
      <c r="B9" s="154">
        <v>650</v>
      </c>
      <c r="C9" s="154">
        <v>307</v>
      </c>
      <c r="D9" s="155">
        <f>C9/B9</f>
        <v>0.472307692307692</v>
      </c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7" t="s">
        <v>253</v>
      </c>
      <c r="B14" s="158"/>
      <c r="C14" s="158"/>
      <c r="D14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10" sqref="C10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>
        <v>650</v>
      </c>
      <c r="C10" s="134">
        <v>307</v>
      </c>
      <c r="D10" s="135">
        <f t="shared" si="0"/>
        <v>0.472307692307692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650</v>
      </c>
      <c r="C14" s="138">
        <f>SUM(C5:C13)</f>
        <v>307</v>
      </c>
      <c r="D14" s="139">
        <f t="shared" si="0"/>
        <v>0.472307692307692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F7" sqref="F7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A2:D15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ht="14.25" customHeight="1" spans="1:4">
      <c r="A2" s="73" t="s">
        <v>262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E8" sqref="E8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/>
    </row>
    <row r="6" s="4" customFormat="1" ht="24.95" customHeight="1" spans="1:45">
      <c r="A6" s="88" t="s">
        <v>222</v>
      </c>
      <c r="B6" s="89"/>
      <c r="C6" s="89"/>
      <c r="D6" s="9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17" sqref="B17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ht="14.25" customHeight="1" spans="1:4">
      <c r="A2" s="73" t="s">
        <v>266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C14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C5" sqref="C5:D12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G10" sqref="G10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ht="14.25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2022-09-28T02:24:05Z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1718D897654F4CCBADE90C6E4A841623</vt:lpwstr>
  </property>
  <property fmtid="{D5CDD505-2E9C-101B-9397-08002B2CF9AE}" pid="3" name="KSOProductBuildVer">
    <vt:lpwstr>2052-11.1.0.12358</vt:lpwstr>
  </property>
</Properties>
</file>